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65491" windowWidth="12435" windowHeight="13110" activeTab="0"/>
  </bookViews>
  <sheets>
    <sheet name="на 01.11.2021" sheetId="1" r:id="rId1"/>
    <sheet name="на 01.10.2021 " sheetId="2" r:id="rId2"/>
    <sheet name="на 01.09.2021" sheetId="3" r:id="rId3"/>
    <sheet name="на 01.08.2021 " sheetId="4" r:id="rId4"/>
    <sheet name="на 01.07.2021" sheetId="5" r:id="rId5"/>
    <sheet name="на 01.06.2021" sheetId="6" r:id="rId6"/>
    <sheet name="на 01.05.2021" sheetId="7" r:id="rId7"/>
    <sheet name="на 01.04.2021" sheetId="8" r:id="rId8"/>
    <sheet name="на 01.03.2021" sheetId="9" r:id="rId9"/>
    <sheet name="на 01.02.2021" sheetId="10" r:id="rId10"/>
  </sheets>
  <definedNames>
    <definedName name="_xlnm.Print_Area" localSheetId="9">'на 01.02.2021'!$A$1:$D$70</definedName>
    <definedName name="_xlnm.Print_Area" localSheetId="8">'на 01.03.2021'!$A$1:$D$70</definedName>
    <definedName name="_xlnm.Print_Area" localSheetId="7">'на 01.04.2021'!$A$1:$D$136</definedName>
    <definedName name="_xlnm.Print_Area" localSheetId="6">'на 01.05.2021'!$A$1:$D$62</definedName>
    <definedName name="_xlnm.Print_Area" localSheetId="5">'на 01.06.2021'!$A$1:$D$62</definedName>
    <definedName name="_xlnm.Print_Area" localSheetId="4">'на 01.07.2021'!$A$1:$D$62</definedName>
    <definedName name="_xlnm.Print_Area" localSheetId="3">'на 01.08.2021 '!$A$1:$D$62</definedName>
    <definedName name="_xlnm.Print_Area" localSheetId="2">'на 01.09.2021'!$A$1:$D$62</definedName>
    <definedName name="_xlnm.Print_Area" localSheetId="1">'на 01.10.2021 '!$A$1:$D$62</definedName>
    <definedName name="_xlnm.Print_Area" localSheetId="0">'на 01.11.2021'!$A$1:$D$62</definedName>
  </definedNames>
  <calcPr fullCalcOnLoad="1"/>
</workbook>
</file>

<file path=xl/sharedStrings.xml><?xml version="1.0" encoding="utf-8"?>
<sst xmlns="http://schemas.openxmlformats.org/spreadsheetml/2006/main" count="610" uniqueCount="70">
  <si>
    <t>Наименование показателя</t>
  </si>
  <si>
    <t>План</t>
  </si>
  <si>
    <t>Исполнено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</si>
  <si>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</si>
  <si>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</si>
  <si>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</si>
  <si>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</si>
  <si>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</si>
  <si>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</si>
  <si>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</si>
  <si>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Транспортный налог</t>
  </si>
  <si>
    <t>ДОХОДЫ ОТ ИСПОЛЬЗОВАНИЯ ИМУЩЕСТВА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</si>
  <si>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</si>
  <si>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</si>
  <si>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</si>
  <si>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</si>
  <si>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</si>
  <si>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</si>
  <si>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</si>
  <si>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</si>
  <si>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</si>
  <si>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</si>
  <si>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</si>
  <si>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</si>
  <si>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</si>
  <si>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</si>
  <si>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</si>
  <si>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</si>
  <si>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 КИНЕМАТОГРАФИЯ</t>
  </si>
  <si>
    <t>СОЦИАЛЬНАЯ ПОЛИТИКА</t>
  </si>
  <si>
    <t>ФИЗИЧЕСКАЯ КУЛЬТУРА И СПОРТ</t>
  </si>
  <si>
    <t>ОБСЛУЖИВАНИЕ ГОСУДАРСТВЕННОГО МУНИЦИПАЛЬНОГО ДОЛГА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</si>
  <si>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</si>
  <si>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</si>
  <si>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</si>
  <si>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Кредиты кредитных организаций в валюте РФ</t>
  </si>
  <si>
    <t>Бюджетные кредиты от других бюджетов бюджетной системы</t>
  </si>
  <si>
    <t>Изменение остатков средств на счетах по учёту средств бюджета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</si>
  <si>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</si>
  <si>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</si>
  <si>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 Н Ф О Р М А Ц И Я</t>
  </si>
  <si>
    <t xml:space="preserve">  (тыс.руб.)</t>
  </si>
  <si>
    <t>Акцизы по подакцизным товарам (продукции),  производимым на территории Российской Федерации</t>
  </si>
  <si>
    <t>ГОСУДАРСТВЕННАЯ ПОШЛИНА</t>
  </si>
  <si>
    <t>Налог, взимаемый в связи с применением упрощённой системы налогообложения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</si>
  <si>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</si>
  <si>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</si>
  <si>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</si>
  <si>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</si>
  <si>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на 01 февраля 2021 года </t>
  </si>
  <si>
    <t xml:space="preserve">на 01 марта 2021 года </t>
  </si>
  <si>
    <t xml:space="preserve">на 01 апреля 2021 года 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</si>
  <si>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</si>
  <si>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</si>
  <si>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</si>
  <si>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</si>
  <si>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БЕЗВОЗМЕЗДНЫЕ ПОСТУПЛЕНИЯ ОТ НЕГОСУДАРСТВЕННЫХ ОРГАНИЗАЦИЙ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</si>
  <si>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</si>
  <si>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</si>
  <si>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</si>
  <si>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</si>
  <si>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</si>
  <si>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об  исполнении бюджета Тисульского муниципального округа</t>
  </si>
  <si>
    <t xml:space="preserve">на 01 мая 2021 года </t>
  </si>
  <si>
    <t xml:space="preserve">на 01 июня 2021 года </t>
  </si>
  <si>
    <t xml:space="preserve">на 01 июля 2021 года </t>
  </si>
  <si>
    <t xml:space="preserve">на 01 августа 2021 года </t>
  </si>
  <si>
    <t xml:space="preserve">на 1 сентября 2021 года </t>
  </si>
  <si>
    <t xml:space="preserve">на 1 октября 2021 года </t>
  </si>
  <si>
    <t xml:space="preserve">на 1 ноября 2021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</si>
</sst>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0" borderId="10" xfId="94" applyFont="1" applyFill="1" applyBorder="1" applyAlignment="1">
      <alignment wrapText="1"/>
      <protection/>
    </xf>
    <xf numFmtId="0" fontId="8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vertical="center" wrapText="1"/>
      <protection/>
    </xf>
    <xf numFmtId="0" fontId="6" fillId="45" borderId="10" xfId="0" applyFont="1" applyFill="1" applyBorder="1" applyAlignment="1">
      <alignment vertical="top" wrapText="1"/>
    </xf>
    <xf numFmtId="0" fontId="6" fillId="0" borderId="10" xfId="94" applyFont="1" applyFill="1" applyBorder="1" applyAlignment="1">
      <alignment wrapText="1"/>
      <protection/>
    </xf>
    <xf numFmtId="0" fontId="8" fillId="0" borderId="0" xfId="94" applyFont="1" applyFill="1" applyBorder="1" applyAlignment="1">
      <alignment vertical="center" wrapText="1"/>
      <protection/>
    </xf>
    <xf numFmtId="0" fontId="8" fillId="0" borderId="11" xfId="94" applyFont="1" applyFill="1" applyBorder="1" applyAlignment="1">
      <alignment vertical="center" wrapText="1"/>
      <protection/>
    </xf>
    <xf numFmtId="0" fontId="8" fillId="0" borderId="12" xfId="94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5" fillId="0" borderId="10" xfId="94" applyFont="1" applyBorder="1" applyAlignment="1">
      <alignment horizontal="center" vertical="center" wrapText="1"/>
      <protection/>
    </xf>
    <xf numFmtId="49" fontId="6" fillId="45" borderId="10" xfId="94" applyNumberFormat="1" applyFont="1" applyFill="1" applyBorder="1" applyAlignment="1">
      <alignment horizontal="center" vertical="center" wrapText="1"/>
      <protection/>
    </xf>
    <xf numFmtId="0" fontId="7" fillId="0" borderId="10" xfId="94" applyFont="1" applyBorder="1" applyAlignment="1">
      <alignment horizontal="center" wrapText="1"/>
      <protection/>
    </xf>
    <xf numFmtId="43" fontId="4" fillId="0" borderId="0" xfId="102" applyFont="1" applyAlignment="1">
      <alignment/>
    </xf>
    <xf numFmtId="165" fontId="6" fillId="0" borderId="10" xfId="94" applyNumberFormat="1" applyFont="1" applyBorder="1" applyAlignment="1">
      <alignment horizontal="center" vertical="center" wrapText="1"/>
      <protection/>
    </xf>
    <xf numFmtId="0" fontId="7" fillId="45" borderId="10" xfId="94" applyFont="1" applyFill="1" applyBorder="1" applyAlignment="1">
      <alignment horizontal="center" vertical="center"/>
      <protection/>
    </xf>
    <xf numFmtId="0" fontId="7" fillId="0" borderId="10" xfId="94" applyFont="1" applyBorder="1" applyAlignment="1">
      <alignment horizontal="center" vertical="center"/>
      <protection/>
    </xf>
    <xf numFmtId="165" fontId="8" fillId="0" borderId="10" xfId="94" applyNumberFormat="1" applyFont="1" applyFill="1" applyBorder="1" applyAlignment="1">
      <alignment horizontal="center" vertical="center"/>
      <protection/>
    </xf>
    <xf numFmtId="164" fontId="8" fillId="0" borderId="10" xfId="94" applyNumberFormat="1" applyFont="1" applyBorder="1" applyAlignment="1">
      <alignment horizontal="center" vertical="center"/>
      <protection/>
    </xf>
    <xf numFmtId="165" fontId="8" fillId="45" borderId="10" xfId="94" applyNumberFormat="1" applyFont="1" applyFill="1" applyBorder="1" applyAlignment="1">
      <alignment horizontal="center" vertical="center"/>
      <protection/>
    </xf>
    <xf numFmtId="165" fontId="6" fillId="45" borderId="10" xfId="94" applyNumberFormat="1" applyFont="1" applyFill="1" applyBorder="1" applyAlignment="1">
      <alignment horizontal="center" vertical="center"/>
      <protection/>
    </xf>
    <xf numFmtId="164" fontId="6" fillId="0" borderId="10" xfId="94" applyNumberFormat="1" applyFont="1" applyBorder="1" applyAlignment="1">
      <alignment horizontal="center" vertical="center"/>
      <protection/>
    </xf>
    <xf numFmtId="165" fontId="6" fillId="0" borderId="10" xfId="95" applyNumberFormat="1" applyFont="1" applyBorder="1" applyAlignment="1">
      <alignment horizontal="center" vertical="center"/>
      <protection/>
    </xf>
    <xf numFmtId="0" fontId="8" fillId="45" borderId="10" xfId="94" applyFont="1" applyFill="1" applyBorder="1" applyAlignment="1">
      <alignment vertical="center" wrapText="1"/>
      <protection/>
    </xf>
    <xf numFmtId="164" fontId="8" fillId="45" borderId="10" xfId="94" applyNumberFormat="1" applyFont="1" applyFill="1" applyBorder="1" applyAlignment="1">
      <alignment horizontal="center" vertical="center"/>
      <protection/>
    </xf>
    <xf numFmtId="43" fontId="4" fillId="46" borderId="0" xfId="102" applyFont="1" applyFill="1" applyAlignment="1">
      <alignment/>
    </xf>
    <xf numFmtId="0" fontId="6" fillId="45" borderId="10" xfId="94" applyFont="1" applyFill="1" applyBorder="1" applyAlignment="1">
      <alignment vertical="center" wrapText="1"/>
      <protection/>
    </xf>
    <xf numFmtId="164" fontId="6" fillId="45" borderId="10" xfId="94" applyNumberFormat="1" applyFont="1" applyFill="1" applyBorder="1" applyAlignment="1">
      <alignment horizontal="center" vertical="center"/>
      <protection/>
    </xf>
    <xf numFmtId="165" fontId="6" fillId="45" borderId="10" xfId="9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94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5" fillId="0" borderId="0" xfId="94" applyFont="1" applyFill="1" applyBorder="1" applyAlignment="1">
      <alignment horizontal="left" vertical="center" wrapText="1"/>
      <protection/>
    </xf>
    <xf numFmtId="165" fontId="26" fillId="0" borderId="0" xfId="94" applyNumberFormat="1" applyFont="1" applyFill="1" applyBorder="1" applyAlignment="1">
      <alignment horizontal="center" vertical="center"/>
      <protection/>
    </xf>
    <xf numFmtId="0" fontId="26" fillId="0" borderId="0" xfId="94" applyFont="1" applyFill="1" applyBorder="1" applyAlignment="1">
      <alignment horizontal="center" vertical="center"/>
      <protection/>
    </xf>
    <xf numFmtId="0" fontId="6" fillId="0" borderId="0" xfId="94" applyFont="1" applyFill="1" applyAlignment="1">
      <alignment horizontal="center" vertical="center"/>
      <protection/>
    </xf>
    <xf numFmtId="0" fontId="5" fillId="0" borderId="0" xfId="94" applyFont="1" applyFill="1" applyAlignment="1">
      <alignment vertical="center"/>
      <protection/>
    </xf>
    <xf numFmtId="165" fontId="6" fillId="0" borderId="0" xfId="94" applyNumberFormat="1" applyFont="1" applyFill="1" applyAlignment="1">
      <alignment horizontal="center" vertical="center"/>
      <protection/>
    </xf>
    <xf numFmtId="0" fontId="4" fillId="0" borderId="0" xfId="94" applyFont="1" applyFill="1" applyAlignment="1">
      <alignment vertical="center"/>
      <protection/>
    </xf>
    <xf numFmtId="0" fontId="4" fillId="0" borderId="0" xfId="94" applyFont="1" applyFill="1">
      <alignment/>
      <protection/>
    </xf>
    <xf numFmtId="0" fontId="4" fillId="0" borderId="0" xfId="94" applyFont="1" applyFill="1" applyAlignment="1">
      <alignment horizontal="right"/>
      <protection/>
    </xf>
    <xf numFmtId="0" fontId="4" fillId="0" borderId="0" xfId="93" applyFont="1" applyFill="1" applyAlignment="1">
      <alignment vertical="center"/>
      <protection/>
    </xf>
    <xf numFmtId="0" fontId="4" fillId="0" borderId="0" xfId="93" applyFont="1" applyFill="1">
      <alignment/>
      <protection/>
    </xf>
    <xf numFmtId="49" fontId="4" fillId="0" borderId="0" xfId="93" applyNumberFormat="1" applyFont="1" applyFill="1" applyAlignment="1">
      <alignment vertical="center"/>
      <protection/>
    </xf>
    <xf numFmtId="0" fontId="6" fillId="0" borderId="0" xfId="93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93" applyFont="1" applyFill="1" applyAlignment="1">
      <alignment horizontal="right"/>
      <protection/>
    </xf>
    <xf numFmtId="0" fontId="4" fillId="46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94" applyFont="1" applyFill="1" applyBorder="1" applyAlignment="1">
      <alignment horizontal="justify" vertical="center"/>
      <protection/>
    </xf>
    <xf numFmtId="165" fontId="6" fillId="0" borderId="0" xfId="94" applyNumberFormat="1" applyFont="1" applyFill="1" applyBorder="1" applyAlignment="1">
      <alignment horizontal="center" vertical="center"/>
      <protection/>
    </xf>
    <xf numFmtId="0" fontId="4" fillId="0" borderId="0" xfId="93" applyFont="1" applyFill="1" applyAlignment="1">
      <alignment horizontal="right"/>
      <protection/>
    </xf>
    <xf numFmtId="0" fontId="8" fillId="0" borderId="10" xfId="94" applyFont="1" applyFill="1" applyBorder="1" applyAlignment="1">
      <alignment wrapText="1"/>
      <protection/>
    </xf>
    <xf numFmtId="0" fontId="8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vertical="center" wrapText="1"/>
      <protection/>
    </xf>
    <xf numFmtId="0" fontId="6" fillId="45" borderId="10" xfId="0" applyFont="1" applyFill="1" applyBorder="1" applyAlignment="1">
      <alignment vertical="top" wrapText="1"/>
    </xf>
    <xf numFmtId="0" fontId="6" fillId="0" borderId="10" xfId="94" applyFont="1" applyFill="1" applyBorder="1" applyAlignment="1">
      <alignment wrapText="1"/>
      <protection/>
    </xf>
    <xf numFmtId="0" fontId="8" fillId="0" borderId="0" xfId="94" applyFont="1" applyFill="1" applyBorder="1" applyAlignment="1">
      <alignment vertical="center" wrapText="1"/>
      <protection/>
    </xf>
    <xf numFmtId="0" fontId="8" fillId="0" borderId="11" xfId="94" applyFont="1" applyFill="1" applyBorder="1" applyAlignment="1">
      <alignment vertical="center" wrapText="1"/>
      <protection/>
    </xf>
    <xf numFmtId="0" fontId="8" fillId="0" borderId="12" xfId="94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5" fillId="0" borderId="10" xfId="94" applyFont="1" applyBorder="1" applyAlignment="1">
      <alignment horizontal="center" vertical="center" wrapText="1"/>
      <protection/>
    </xf>
    <xf numFmtId="49" fontId="6" fillId="45" borderId="10" xfId="94" applyNumberFormat="1" applyFont="1" applyFill="1" applyBorder="1" applyAlignment="1">
      <alignment horizontal="center" vertical="center" wrapText="1"/>
      <protection/>
    </xf>
    <xf numFmtId="0" fontId="7" fillId="0" borderId="10" xfId="94" applyFont="1" applyBorder="1" applyAlignment="1">
      <alignment horizontal="center" wrapText="1"/>
      <protection/>
    </xf>
    <xf numFmtId="43" fontId="4" fillId="0" borderId="0" xfId="102" applyFont="1" applyAlignment="1">
      <alignment/>
    </xf>
    <xf numFmtId="165" fontId="6" fillId="0" borderId="10" xfId="94" applyNumberFormat="1" applyFont="1" applyBorder="1" applyAlignment="1">
      <alignment horizontal="center" vertical="center" wrapText="1"/>
      <protection/>
    </xf>
    <xf numFmtId="0" fontId="7" fillId="45" borderId="10" xfId="94" applyFont="1" applyFill="1" applyBorder="1" applyAlignment="1">
      <alignment horizontal="center" vertical="center"/>
      <protection/>
    </xf>
    <xf numFmtId="0" fontId="7" fillId="0" borderId="10" xfId="94" applyFont="1" applyBorder="1" applyAlignment="1">
      <alignment horizontal="center" vertical="center"/>
      <protection/>
    </xf>
    <xf numFmtId="165" fontId="8" fillId="0" borderId="10" xfId="94" applyNumberFormat="1" applyFont="1" applyFill="1" applyBorder="1" applyAlignment="1">
      <alignment horizontal="center" vertical="center"/>
      <protection/>
    </xf>
    <xf numFmtId="164" fontId="8" fillId="0" borderId="10" xfId="94" applyNumberFormat="1" applyFont="1" applyBorder="1" applyAlignment="1">
      <alignment horizontal="center" vertical="center"/>
      <protection/>
    </xf>
    <xf numFmtId="165" fontId="8" fillId="45" borderId="10" xfId="94" applyNumberFormat="1" applyFont="1" applyFill="1" applyBorder="1" applyAlignment="1">
      <alignment horizontal="center" vertical="center"/>
      <protection/>
    </xf>
    <xf numFmtId="165" fontId="6" fillId="45" borderId="10" xfId="94" applyNumberFormat="1" applyFont="1" applyFill="1" applyBorder="1" applyAlignment="1">
      <alignment horizontal="center" vertical="center"/>
      <protection/>
    </xf>
    <xf numFmtId="164" fontId="6" fillId="0" borderId="10" xfId="94" applyNumberFormat="1" applyFont="1" applyBorder="1" applyAlignment="1">
      <alignment horizontal="center" vertical="center"/>
      <protection/>
    </xf>
    <xf numFmtId="165" fontId="6" fillId="0" borderId="10" xfId="95" applyNumberFormat="1" applyFont="1" applyBorder="1" applyAlignment="1">
      <alignment horizontal="center" vertical="center"/>
      <protection/>
    </xf>
    <xf numFmtId="0" fontId="8" fillId="45" borderId="10" xfId="94" applyFont="1" applyFill="1" applyBorder="1" applyAlignment="1">
      <alignment vertical="center" wrapText="1"/>
      <protection/>
    </xf>
    <xf numFmtId="164" fontId="8" fillId="45" borderId="10" xfId="94" applyNumberFormat="1" applyFont="1" applyFill="1" applyBorder="1" applyAlignment="1">
      <alignment horizontal="center" vertical="center"/>
      <protection/>
    </xf>
    <xf numFmtId="43" fontId="4" fillId="46" borderId="0" xfId="102" applyFont="1" applyFill="1" applyAlignment="1">
      <alignment/>
    </xf>
    <xf numFmtId="0" fontId="6" fillId="45" borderId="10" xfId="94" applyFont="1" applyFill="1" applyBorder="1" applyAlignment="1">
      <alignment vertical="center" wrapText="1"/>
      <protection/>
    </xf>
    <xf numFmtId="164" fontId="6" fillId="45" borderId="10" xfId="94" applyNumberFormat="1" applyFont="1" applyFill="1" applyBorder="1" applyAlignment="1">
      <alignment horizontal="center" vertical="center"/>
      <protection/>
    </xf>
    <xf numFmtId="165" fontId="6" fillId="45" borderId="10" xfId="95" applyNumberFormat="1" applyFont="1" applyFill="1" applyBorder="1" applyAlignment="1">
      <alignment horizontal="center" vertical="center"/>
      <protection/>
    </xf>
    <xf numFmtId="165" fontId="6" fillId="0" borderId="13" xfId="94" applyNumberFormat="1" applyFont="1" applyFill="1" applyBorder="1" applyAlignment="1">
      <alignment horizontal="center" vertical="center"/>
      <protection/>
    </xf>
    <xf numFmtId="165" fontId="6" fillId="0" borderId="11" xfId="9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94" applyFont="1" applyFill="1" applyBorder="1" applyAlignment="1">
      <alignment horizontal="center" vertical="center"/>
      <protection/>
    </xf>
    <xf numFmtId="0" fontId="4" fillId="0" borderId="0" xfId="93" applyFont="1" applyFill="1" applyAlignment="1">
      <alignment horizontal="right"/>
      <protection/>
    </xf>
    <xf numFmtId="0" fontId="4" fillId="0" borderId="0" xfId="0" applyFont="1" applyAlignment="1">
      <alignment vertical="center"/>
    </xf>
    <xf numFmtId="0" fontId="25" fillId="0" borderId="0" xfId="94" applyFont="1" applyFill="1" applyBorder="1" applyAlignment="1">
      <alignment horizontal="left" vertical="center" wrapText="1"/>
      <protection/>
    </xf>
    <xf numFmtId="165" fontId="26" fillId="0" borderId="0" xfId="94" applyNumberFormat="1" applyFont="1" applyFill="1" applyBorder="1" applyAlignment="1">
      <alignment horizontal="center" vertical="center"/>
      <protection/>
    </xf>
    <xf numFmtId="0" fontId="26" fillId="0" borderId="0" xfId="94" applyFont="1" applyFill="1" applyBorder="1" applyAlignment="1">
      <alignment horizontal="center" vertical="center"/>
      <protection/>
    </xf>
    <xf numFmtId="0" fontId="6" fillId="0" borderId="0" xfId="94" applyFont="1" applyFill="1" applyAlignment="1">
      <alignment horizontal="center" vertical="center"/>
      <protection/>
    </xf>
    <xf numFmtId="0" fontId="5" fillId="0" borderId="0" xfId="94" applyFont="1" applyFill="1" applyAlignment="1">
      <alignment vertical="center"/>
      <protection/>
    </xf>
    <xf numFmtId="165" fontId="6" fillId="0" borderId="0" xfId="94" applyNumberFormat="1" applyFont="1" applyFill="1" applyAlignment="1">
      <alignment horizontal="center" vertical="center"/>
      <protection/>
    </xf>
    <xf numFmtId="0" fontId="4" fillId="0" borderId="0" xfId="94" applyFont="1" applyFill="1" applyAlignment="1">
      <alignment vertical="center"/>
      <protection/>
    </xf>
    <xf numFmtId="0" fontId="4" fillId="0" borderId="0" xfId="94" applyFont="1" applyFill="1">
      <alignment/>
      <protection/>
    </xf>
    <xf numFmtId="0" fontId="4" fillId="0" borderId="0" xfId="94" applyFont="1" applyFill="1" applyAlignment="1">
      <alignment horizontal="right"/>
      <protection/>
    </xf>
    <xf numFmtId="0" fontId="4" fillId="0" borderId="0" xfId="93" applyFont="1" applyFill="1" applyAlignment="1">
      <alignment vertical="center"/>
      <protection/>
    </xf>
    <xf numFmtId="0" fontId="4" fillId="0" borderId="0" xfId="93" applyFont="1" applyFill="1">
      <alignment/>
      <protection/>
    </xf>
    <xf numFmtId="49" fontId="4" fillId="0" borderId="0" xfId="93" applyNumberFormat="1" applyFont="1" applyFill="1" applyAlignment="1">
      <alignment vertical="center"/>
      <protection/>
    </xf>
    <xf numFmtId="0" fontId="6" fillId="0" borderId="0" xfId="93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6" fillId="0" borderId="13" xfId="94" applyNumberFormat="1" applyFont="1" applyFill="1" applyBorder="1" applyAlignment="1">
      <alignment horizontal="center" vertical="center"/>
      <protection/>
    </xf>
    <xf numFmtId="0" fontId="4" fillId="46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94" applyFont="1" applyFill="1" applyBorder="1" applyAlignment="1">
      <alignment horizontal="justify" vertical="center"/>
      <protection/>
    </xf>
    <xf numFmtId="165" fontId="6" fillId="0" borderId="0" xfId="94" applyNumberFormat="1" applyFont="1" applyFill="1" applyBorder="1" applyAlignment="1">
      <alignment horizontal="center" vertical="center"/>
      <protection/>
    </xf>
    <xf numFmtId="165" fontId="6" fillId="0" borderId="10" xfId="94" applyNumberFormat="1" applyFont="1" applyFill="1" applyBorder="1" applyAlignment="1">
      <alignment horizontal="center" vertical="center"/>
      <protection/>
    </xf>
    <xf numFmtId="165" fontId="6" fillId="0" borderId="10" xfId="95" applyNumberFormat="1" applyFont="1" applyFill="1" applyBorder="1" applyAlignment="1">
      <alignment horizontal="center" vertical="center"/>
      <protection/>
    </xf>
    <xf numFmtId="165" fontId="8" fillId="0" borderId="10" xfId="95" applyNumberFormat="1" applyFont="1" applyFill="1" applyBorder="1" applyAlignment="1">
      <alignment horizontal="center" vertical="center"/>
      <protection/>
    </xf>
    <xf numFmtId="164" fontId="6" fillId="0" borderId="10" xfId="94" applyNumberFormat="1" applyFont="1" applyFill="1" applyBorder="1" applyAlignment="1">
      <alignment horizontal="center" vertical="center"/>
      <protection/>
    </xf>
    <xf numFmtId="166" fontId="6" fillId="0" borderId="10" xfId="102" applyNumberFormat="1" applyFont="1" applyFill="1" applyBorder="1" applyAlignment="1">
      <alignment horizontal="center" vertical="center"/>
    </xf>
    <xf numFmtId="164" fontId="8" fillId="0" borderId="10" xfId="94" applyNumberFormat="1" applyFont="1" applyFill="1" applyBorder="1" applyAlignment="1">
      <alignment horizontal="center" vertical="center"/>
      <protection/>
    </xf>
    <xf numFmtId="165" fontId="8" fillId="0" borderId="12" xfId="94" applyNumberFormat="1" applyFont="1" applyFill="1" applyBorder="1" applyAlignment="1">
      <alignment horizontal="center" vertical="center"/>
      <protection/>
    </xf>
    <xf numFmtId="165" fontId="8" fillId="0" borderId="14" xfId="94" applyNumberFormat="1" applyFont="1" applyFill="1" applyBorder="1" applyAlignment="1">
      <alignment horizontal="center" vertical="center"/>
      <protection/>
    </xf>
    <xf numFmtId="165" fontId="6" fillId="0" borderId="14" xfId="94" applyNumberFormat="1" applyFont="1" applyFill="1" applyBorder="1" applyAlignment="1">
      <alignment horizontal="center" vertical="center"/>
      <protection/>
    </xf>
    <xf numFmtId="165" fontId="8" fillId="0" borderId="15" xfId="94" applyNumberFormat="1" applyFont="1" applyFill="1" applyBorder="1" applyAlignment="1">
      <alignment horizontal="center" vertical="center"/>
      <protection/>
    </xf>
    <xf numFmtId="165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93" applyFont="1" applyFill="1" applyAlignment="1">
      <alignment horizontal="right"/>
      <protection/>
    </xf>
    <xf numFmtId="0" fontId="4" fillId="0" borderId="0" xfId="93" applyFont="1" applyFill="1" applyAlignment="1">
      <alignment horizontal="right"/>
      <protection/>
    </xf>
    <xf numFmtId="0" fontId="4" fillId="0" borderId="0" xfId="93" applyFont="1" applyFill="1" applyAlignment="1">
      <alignment horizontal="right"/>
      <protection/>
    </xf>
    <xf numFmtId="0" fontId="4" fillId="0" borderId="0" xfId="93" applyFont="1" applyFill="1" applyAlignment="1">
      <alignment horizontal="right"/>
      <protection/>
    </xf>
    <xf numFmtId="0" fontId="4" fillId="0" borderId="0" xfId="93" applyFont="1" applyFill="1" applyAlignment="1">
      <alignment horizontal="right"/>
      <protection/>
    </xf>
    <xf numFmtId="0" fontId="3" fillId="0" borderId="0" xfId="9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94" applyFont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3" fillId="0" borderId="0" xfId="94" applyFont="1" applyFill="1" applyBorder="1" applyAlignment="1">
      <alignment horizontal="center" vertical="center"/>
      <protection/>
    </xf>
    <xf numFmtId="0" fontId="4" fillId="0" borderId="0" xfId="93" applyFont="1" applyFill="1" applyAlignment="1">
      <alignment horizontal="center"/>
      <protection/>
    </xf>
    <xf numFmtId="0" fontId="4" fillId="0" borderId="0" xfId="93" applyFont="1" applyFill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на 01.07.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69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241835.2</v>
      </c>
      <c r="C7" s="70">
        <f>C8+C10+C12+C17+C21+C22+C23+C25+C26+C27+C28</f>
        <v>190485.80000000002</v>
      </c>
      <c r="D7" s="114">
        <f>C7/B7*100</f>
        <v>78.76678002209769</v>
      </c>
      <c r="L7" s="66"/>
    </row>
    <row r="8" spans="1:12" ht="15">
      <c r="A8" s="55" t="s">
        <v>5</v>
      </c>
      <c r="B8" s="70">
        <f>B9</f>
        <v>110616</v>
      </c>
      <c r="C8" s="70">
        <f>C9</f>
        <v>91331.1</v>
      </c>
      <c r="D8" s="114">
        <f aca="true" t="shared" si="0" ref="D8:D33">C8/B8*100</f>
        <v>82.56590366673899</v>
      </c>
      <c r="L8" s="66"/>
    </row>
    <row r="9" spans="1:12" ht="15">
      <c r="A9" s="56" t="s">
        <v>6</v>
      </c>
      <c r="B9" s="109">
        <v>110616</v>
      </c>
      <c r="C9" s="109">
        <v>91331.1</v>
      </c>
      <c r="D9" s="112">
        <f t="shared" si="0"/>
        <v>82.56590366673899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17322.6</v>
      </c>
      <c r="D10" s="114">
        <f t="shared" si="0"/>
        <v>83.43014015315705</v>
      </c>
      <c r="L10" s="66"/>
    </row>
    <row r="11" spans="1:12" ht="24">
      <c r="A11" s="56" t="s">
        <v>42</v>
      </c>
      <c r="B11" s="110">
        <v>20763</v>
      </c>
      <c r="C11" s="110">
        <v>17322.6</v>
      </c>
      <c r="D11" s="112">
        <f t="shared" si="0"/>
        <v>83.43014015315705</v>
      </c>
      <c r="L11" s="66"/>
    </row>
    <row r="12" spans="1:12" ht="15">
      <c r="A12" s="55" t="s">
        <v>8</v>
      </c>
      <c r="B12" s="70">
        <f>B13+B14+B15+B16</f>
        <v>13512</v>
      </c>
      <c r="C12" s="70">
        <f>C13+C14+C15+C16</f>
        <v>14697.6</v>
      </c>
      <c r="D12" s="114">
        <f t="shared" si="0"/>
        <v>108.77442273534636</v>
      </c>
      <c r="L12" s="66"/>
    </row>
    <row r="13" spans="1:12" ht="15">
      <c r="A13" s="57" t="s">
        <v>44</v>
      </c>
      <c r="B13" s="109">
        <v>9160</v>
      </c>
      <c r="C13" s="109">
        <v>10638.8</v>
      </c>
      <c r="D13" s="112">
        <f>C13/B13*100</f>
        <v>116.14410480349345</v>
      </c>
      <c r="L13" s="66"/>
    </row>
    <row r="14" spans="1:12" ht="15">
      <c r="A14" s="57" t="s">
        <v>57</v>
      </c>
      <c r="B14" s="110">
        <v>1479</v>
      </c>
      <c r="C14" s="110">
        <v>1496</v>
      </c>
      <c r="D14" s="112">
        <f>C14/B14*100</f>
        <v>101.14942528735634</v>
      </c>
      <c r="L14" s="66"/>
    </row>
    <row r="15" spans="1:12" ht="15">
      <c r="A15" s="57" t="s">
        <v>58</v>
      </c>
      <c r="B15" s="110">
        <v>1367</v>
      </c>
      <c r="C15" s="110">
        <v>1237.7</v>
      </c>
      <c r="D15" s="112">
        <f>C15/B15*100</f>
        <v>90.54133138258962</v>
      </c>
      <c r="L15" s="66"/>
    </row>
    <row r="16" spans="1:12" ht="15">
      <c r="A16" s="57" t="s">
        <v>59</v>
      </c>
      <c r="B16" s="110">
        <v>1506</v>
      </c>
      <c r="C16" s="110">
        <v>1325.1</v>
      </c>
      <c r="D16" s="112">
        <f>C16/B16*100</f>
        <v>87.98804780876493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5774.5</v>
      </c>
      <c r="D17" s="114">
        <f t="shared" si="0"/>
        <v>51.35171187194308</v>
      </c>
      <c r="L17" s="66"/>
    </row>
    <row r="18" spans="1:12" ht="15">
      <c r="A18" s="56" t="s">
        <v>60</v>
      </c>
      <c r="B18" s="109">
        <v>1850</v>
      </c>
      <c r="C18" s="109">
        <v>651.6</v>
      </c>
      <c r="D18" s="114">
        <f t="shared" si="0"/>
        <v>35.22162162162162</v>
      </c>
      <c r="L18" s="66"/>
    </row>
    <row r="19" spans="1:12" ht="15">
      <c r="A19" s="56" t="s">
        <v>10</v>
      </c>
      <c r="B19" s="110">
        <v>625</v>
      </c>
      <c r="C19" s="110">
        <v>346.1</v>
      </c>
      <c r="D19" s="112">
        <f t="shared" si="0"/>
        <v>55.376000000000005</v>
      </c>
      <c r="L19" s="66"/>
    </row>
    <row r="20" spans="1:12" ht="15">
      <c r="A20" s="56" t="s">
        <v>61</v>
      </c>
      <c r="B20" s="110">
        <v>8770</v>
      </c>
      <c r="C20" s="110">
        <v>4776.8</v>
      </c>
      <c r="D20" s="112">
        <f t="shared" si="0"/>
        <v>54.467502850627135</v>
      </c>
      <c r="L20" s="66"/>
    </row>
    <row r="21" spans="1:12" ht="15">
      <c r="A21" s="55" t="s">
        <v>43</v>
      </c>
      <c r="B21" s="111">
        <v>2117</v>
      </c>
      <c r="C21" s="111">
        <v>1257.1</v>
      </c>
      <c r="D21" s="114">
        <f>C21/B21*100</f>
        <v>59.38119981105338</v>
      </c>
      <c r="L21" s="66"/>
    </row>
    <row r="22" spans="1:12" ht="24">
      <c r="A22" s="55" t="s">
        <v>11</v>
      </c>
      <c r="B22" s="111">
        <v>43986</v>
      </c>
      <c r="C22" s="111">
        <v>39000.7</v>
      </c>
      <c r="D22" s="114">
        <f>C22/B22*100</f>
        <v>88.66616650752512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2959.9</v>
      </c>
      <c r="D23" s="114">
        <f t="shared" si="0"/>
        <v>88.88588588588588</v>
      </c>
      <c r="L23" s="66"/>
    </row>
    <row r="24" spans="1:12" ht="15">
      <c r="A24" s="56" t="s">
        <v>13</v>
      </c>
      <c r="B24" s="110">
        <v>3330</v>
      </c>
      <c r="C24" s="110">
        <v>2959.9</v>
      </c>
      <c r="D24" s="112">
        <f t="shared" si="0"/>
        <v>88.88588588588588</v>
      </c>
      <c r="L24" s="66"/>
    </row>
    <row r="25" spans="1:12" ht="24">
      <c r="A25" s="55" t="s">
        <v>14</v>
      </c>
      <c r="B25" s="111">
        <v>20650</v>
      </c>
      <c r="C25" s="111">
        <v>12141.4</v>
      </c>
      <c r="D25" s="114">
        <f>C25/B25*100</f>
        <v>58.796125907990316</v>
      </c>
      <c r="L25" s="66"/>
    </row>
    <row r="26" spans="1:12" ht="15" customHeight="1">
      <c r="A26" s="55" t="s">
        <v>15</v>
      </c>
      <c r="B26" s="111">
        <v>2900</v>
      </c>
      <c r="C26" s="111">
        <v>2918</v>
      </c>
      <c r="D26" s="114">
        <f>C26/B26*100</f>
        <v>100.62068965517241</v>
      </c>
      <c r="L26" s="66"/>
    </row>
    <row r="27" spans="1:12" ht="15">
      <c r="A27" s="55" t="s">
        <v>16</v>
      </c>
      <c r="B27" s="111">
        <v>11490</v>
      </c>
      <c r="C27" s="111">
        <v>1802.9</v>
      </c>
      <c r="D27" s="114">
        <f t="shared" si="0"/>
        <v>15.691035683202786</v>
      </c>
      <c r="L27" s="66"/>
    </row>
    <row r="28" spans="1:12" ht="15">
      <c r="A28" s="55" t="s">
        <v>17</v>
      </c>
      <c r="B28" s="111">
        <v>1226.2</v>
      </c>
      <c r="C28" s="111">
        <v>1280</v>
      </c>
      <c r="D28" s="114">
        <f t="shared" si="0"/>
        <v>104.38753873756319</v>
      </c>
      <c r="L28" s="66"/>
    </row>
    <row r="29" spans="1:12" s="105" customFormat="1" ht="15">
      <c r="A29" s="76" t="s">
        <v>18</v>
      </c>
      <c r="B29" s="70">
        <f>B30+B37+B38+B39+B35+B36</f>
        <v>827506.9</v>
      </c>
      <c r="C29" s="70">
        <f>C30+C37+C38+C39+C35+C36</f>
        <v>651798.5</v>
      </c>
      <c r="D29" s="114">
        <f t="shared" si="0"/>
        <v>78.76653354793778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819479.6</v>
      </c>
      <c r="C30" s="109">
        <f>C31+C32+C33+C34</f>
        <v>650720</v>
      </c>
      <c r="D30" s="112">
        <f t="shared" si="0"/>
        <v>79.40649163200646</v>
      </c>
      <c r="L30" s="66"/>
    </row>
    <row r="31" spans="1:12" ht="15">
      <c r="A31" s="79" t="s">
        <v>20</v>
      </c>
      <c r="B31" s="110">
        <v>277916.6</v>
      </c>
      <c r="C31" s="110">
        <v>243420.7</v>
      </c>
      <c r="D31" s="112">
        <f t="shared" si="0"/>
        <v>87.58767918145229</v>
      </c>
      <c r="L31" s="66"/>
    </row>
    <row r="32" spans="1:12" ht="24">
      <c r="A32" s="79" t="s">
        <v>45</v>
      </c>
      <c r="B32" s="110">
        <v>33580.8</v>
      </c>
      <c r="C32" s="110">
        <v>24423.9</v>
      </c>
      <c r="D32" s="112">
        <f t="shared" si="0"/>
        <v>72.73173956546599</v>
      </c>
      <c r="L32" s="66"/>
    </row>
    <row r="33" spans="1:12" ht="15">
      <c r="A33" s="56" t="s">
        <v>46</v>
      </c>
      <c r="B33" s="110">
        <v>466785.2</v>
      </c>
      <c r="C33" s="110">
        <v>345528.2</v>
      </c>
      <c r="D33" s="112">
        <f t="shared" si="0"/>
        <v>74.02295531220784</v>
      </c>
      <c r="L33" s="66"/>
    </row>
    <row r="34" spans="1:12" ht="15">
      <c r="A34" s="58" t="s">
        <v>21</v>
      </c>
      <c r="B34" s="110">
        <v>41197</v>
      </c>
      <c r="C34" s="110">
        <v>37347.2</v>
      </c>
      <c r="D34" s="112">
        <f>C34/B34*100</f>
        <v>90.65514479209651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8027.3</v>
      </c>
      <c r="C37" s="110">
        <v>1118.3</v>
      </c>
      <c r="D37" s="112">
        <f>C37/B37*100</f>
        <v>13.93120974673925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1069342.1</v>
      </c>
      <c r="C40" s="70">
        <f>C7+C29</f>
        <v>842284.3</v>
      </c>
      <c r="D40" s="114">
        <f>C40/B40*100</f>
        <v>78.7665892888721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98864.5</v>
      </c>
      <c r="C42" s="109">
        <v>74642.6</v>
      </c>
      <c r="D42" s="112">
        <f>C42/B42*100</f>
        <v>75.49990138017185</v>
      </c>
      <c r="L42" s="66"/>
    </row>
    <row r="43" spans="1:12" ht="22.5" customHeight="1">
      <c r="A43" s="56" t="s">
        <v>24</v>
      </c>
      <c r="B43" s="109">
        <v>29351.5</v>
      </c>
      <c r="C43" s="109">
        <v>16627.7</v>
      </c>
      <c r="D43" s="112">
        <f aca="true" t="shared" si="1" ref="D43:D49">C43/B43*100</f>
        <v>56.65025637531302</v>
      </c>
      <c r="L43" s="66"/>
    </row>
    <row r="44" spans="1:12" ht="15">
      <c r="A44" s="56" t="s">
        <v>25</v>
      </c>
      <c r="B44" s="109">
        <v>37081.6</v>
      </c>
      <c r="C44" s="109">
        <v>21236.8</v>
      </c>
      <c r="D44" s="112">
        <f t="shared" si="1"/>
        <v>57.270452191922686</v>
      </c>
      <c r="L44" s="66"/>
    </row>
    <row r="45" spans="1:12" ht="15">
      <c r="A45" s="56" t="s">
        <v>26</v>
      </c>
      <c r="B45" s="109">
        <v>116054</v>
      </c>
      <c r="C45" s="109">
        <v>84220.4</v>
      </c>
      <c r="D45" s="112">
        <f t="shared" si="1"/>
        <v>72.5700105123477</v>
      </c>
      <c r="L45" s="66"/>
    </row>
    <row r="46" spans="1:12" ht="15">
      <c r="A46" s="56" t="s">
        <v>27</v>
      </c>
      <c r="B46" s="109">
        <v>495992.6</v>
      </c>
      <c r="C46" s="109">
        <v>405251.9</v>
      </c>
      <c r="D46" s="112">
        <f t="shared" si="1"/>
        <v>81.70523108610895</v>
      </c>
      <c r="L46" s="66"/>
    </row>
    <row r="47" spans="1:12" ht="15">
      <c r="A47" s="56" t="s">
        <v>28</v>
      </c>
      <c r="B47" s="109">
        <v>132479.8</v>
      </c>
      <c r="C47" s="109">
        <v>110286.6</v>
      </c>
      <c r="D47" s="112">
        <f t="shared" si="1"/>
        <v>83.24786118336533</v>
      </c>
      <c r="L47" s="66"/>
    </row>
    <row r="48" spans="1:12" ht="15">
      <c r="A48" s="56" t="s">
        <v>29</v>
      </c>
      <c r="B48" s="109">
        <v>167337.6</v>
      </c>
      <c r="C48" s="109">
        <v>111540.2</v>
      </c>
      <c r="D48" s="112">
        <f t="shared" si="1"/>
        <v>66.65579044996461</v>
      </c>
      <c r="L48" s="66"/>
    </row>
    <row r="49" spans="1:12" ht="15">
      <c r="A49" s="56" t="s">
        <v>30</v>
      </c>
      <c r="B49" s="109">
        <v>130.5</v>
      </c>
      <c r="C49" s="113">
        <v>111.8</v>
      </c>
      <c r="D49" s="112">
        <f t="shared" si="1"/>
        <v>85.67049808429118</v>
      </c>
      <c r="E49" s="106"/>
      <c r="L49" s="66"/>
    </row>
    <row r="50" spans="1:12" ht="15">
      <c r="A50" s="58" t="s">
        <v>31</v>
      </c>
      <c r="B50" s="109">
        <v>50</v>
      </c>
      <c r="C50" s="109">
        <v>5.5</v>
      </c>
      <c r="D50" s="112">
        <f>C50/B50*100</f>
        <v>11</v>
      </c>
      <c r="L50" s="66"/>
    </row>
    <row r="51" spans="1:12" ht="15">
      <c r="A51" s="55" t="s">
        <v>32</v>
      </c>
      <c r="B51" s="70">
        <f>SUM(B42:B50)</f>
        <v>1077342.1</v>
      </c>
      <c r="C51" s="70">
        <f>SUM(C42:C50)</f>
        <v>823923.5</v>
      </c>
      <c r="D51" s="114">
        <f>C51/B51*100</f>
        <v>76.4774253229313</v>
      </c>
      <c r="L51" s="66"/>
    </row>
    <row r="52" spans="1:12" ht="15">
      <c r="A52" s="55" t="s">
        <v>33</v>
      </c>
      <c r="B52" s="70">
        <f>B40-B51</f>
        <v>-8000</v>
      </c>
      <c r="C52" s="70">
        <f>C40-C51</f>
        <v>18360.800000000047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-18360.8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-265.2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-265.2</v>
      </c>
      <c r="D61" s="92"/>
    </row>
    <row r="62" spans="1:11" ht="15">
      <c r="A62" s="55" t="s">
        <v>37</v>
      </c>
      <c r="B62" s="119"/>
      <c r="C62" s="119">
        <v>-18095.6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126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Width="0" fitToHeight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D55" sqref="D55"/>
    </sheetView>
  </sheetViews>
  <sheetFormatPr defaultColWidth="9.140625" defaultRowHeight="15"/>
  <cols>
    <col min="1" max="1" width="66.8515625" style="32" customWidth="1"/>
    <col min="2" max="2" width="14.421875" style="30" customWidth="1"/>
    <col min="3" max="3" width="14.00390625" style="29" customWidth="1"/>
    <col min="4" max="4" width="11.28125" style="29" customWidth="1"/>
    <col min="5" max="6" width="3.57421875" style="9" customWidth="1"/>
    <col min="7" max="7" width="21.7109375" style="13" bestFit="1" customWidth="1"/>
    <col min="8" max="8" width="20.421875" style="13" bestFit="1" customWidth="1"/>
    <col min="9" max="10" width="21.7109375" style="13" bestFit="1" customWidth="1"/>
    <col min="11" max="11" width="20.7109375" style="13" customWidth="1"/>
    <col min="12" max="12" width="20.7109375" style="9" customWidth="1"/>
    <col min="13" max="14" width="10.57421875" style="9" bestFit="1" customWidth="1"/>
    <col min="15" max="16384" width="9.140625" style="9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49</v>
      </c>
      <c r="B3" s="131"/>
      <c r="C3" s="131"/>
      <c r="D3" s="131"/>
    </row>
    <row r="4" spans="1:4" ht="15">
      <c r="A4" s="51"/>
      <c r="B4" s="52"/>
      <c r="C4" s="31"/>
      <c r="D4" s="36" t="s">
        <v>41</v>
      </c>
    </row>
    <row r="5" spans="1:4" ht="15">
      <c r="A5" s="10" t="s">
        <v>0</v>
      </c>
      <c r="B5" s="14" t="s">
        <v>1</v>
      </c>
      <c r="C5" s="11" t="s">
        <v>2</v>
      </c>
      <c r="D5" s="11" t="s">
        <v>3</v>
      </c>
    </row>
    <row r="6" spans="1:4" ht="13.5" customHeight="1">
      <c r="A6" s="12">
        <v>1</v>
      </c>
      <c r="B6" s="15">
        <v>2</v>
      </c>
      <c r="C6" s="15">
        <v>3</v>
      </c>
      <c r="D6" s="16">
        <v>4</v>
      </c>
    </row>
    <row r="7" spans="1:12" ht="15">
      <c r="A7" s="1" t="s">
        <v>4</v>
      </c>
      <c r="B7" s="70">
        <f>B8+B10+B12+B17+B21+B22+B23+B25+B26+B27+B28</f>
        <v>240800</v>
      </c>
      <c r="C7" s="70">
        <f>C8+C10+C12+C17+C21+C22+C23+C25+C26+C27+C28</f>
        <v>13630</v>
      </c>
      <c r="D7" s="18">
        <f>C7/B7*100</f>
        <v>5.660299003322259</v>
      </c>
      <c r="L7" s="13"/>
    </row>
    <row r="8" spans="1:12" ht="15">
      <c r="A8" s="2" t="s">
        <v>5</v>
      </c>
      <c r="B8" s="70">
        <f>B9</f>
        <v>110616</v>
      </c>
      <c r="C8" s="70">
        <f>C9</f>
        <v>7192.3</v>
      </c>
      <c r="D8" s="18">
        <f aca="true" t="shared" si="0" ref="D8:D33">C8/B8*100</f>
        <v>6.502043104071744</v>
      </c>
      <c r="L8" s="13"/>
    </row>
    <row r="9" spans="1:12" ht="15">
      <c r="A9" s="3" t="s">
        <v>6</v>
      </c>
      <c r="B9" s="109">
        <v>110616</v>
      </c>
      <c r="C9" s="109">
        <v>7192.3</v>
      </c>
      <c r="D9" s="21">
        <f t="shared" si="0"/>
        <v>6.502043104071744</v>
      </c>
      <c r="L9" s="13"/>
    </row>
    <row r="10" spans="1:12" ht="24">
      <c r="A10" s="2" t="s">
        <v>7</v>
      </c>
      <c r="B10" s="70">
        <f>B11</f>
        <v>20763</v>
      </c>
      <c r="C10" s="70">
        <f>C11</f>
        <v>1590.6</v>
      </c>
      <c r="D10" s="18">
        <f t="shared" si="0"/>
        <v>7.660742667244618</v>
      </c>
      <c r="L10" s="13"/>
    </row>
    <row r="11" spans="1:12" ht="24">
      <c r="A11" s="3" t="s">
        <v>42</v>
      </c>
      <c r="B11" s="110">
        <v>20763</v>
      </c>
      <c r="C11" s="110">
        <v>1590.6</v>
      </c>
      <c r="D11" s="21">
        <f t="shared" si="0"/>
        <v>7.660742667244618</v>
      </c>
      <c r="L11" s="13"/>
    </row>
    <row r="12" spans="1:12" ht="15">
      <c r="A12" s="2" t="s">
        <v>8</v>
      </c>
      <c r="B12" s="70">
        <f>B13+B14+B15+B16</f>
        <v>9163</v>
      </c>
      <c r="C12" s="70">
        <f>C13+C14+C15+C16</f>
        <v>1089.9</v>
      </c>
      <c r="D12" s="18">
        <f t="shared" si="0"/>
        <v>11.894576012223073</v>
      </c>
      <c r="L12" s="13"/>
    </row>
    <row r="13" spans="1:12" ht="15">
      <c r="A13" s="4" t="s">
        <v>44</v>
      </c>
      <c r="B13" s="109">
        <v>7860</v>
      </c>
      <c r="C13" s="109">
        <v>74.5</v>
      </c>
      <c r="D13" s="21">
        <f>C13/B13*100</f>
        <v>0.9478371501272265</v>
      </c>
      <c r="L13" s="13"/>
    </row>
    <row r="14" spans="1:12" ht="15">
      <c r="A14" s="4" t="s">
        <v>57</v>
      </c>
      <c r="B14" s="110">
        <v>1100</v>
      </c>
      <c r="C14" s="110">
        <v>1015.4</v>
      </c>
      <c r="D14" s="21">
        <f>C14/B14*100</f>
        <v>92.30909090909091</v>
      </c>
      <c r="L14" s="13"/>
    </row>
    <row r="15" spans="1:12" ht="15">
      <c r="A15" s="4" t="s">
        <v>58</v>
      </c>
      <c r="B15" s="110">
        <v>197</v>
      </c>
      <c r="C15" s="110">
        <v>0</v>
      </c>
      <c r="D15" s="21">
        <f>C15/B15*100</f>
        <v>0</v>
      </c>
      <c r="L15" s="13"/>
    </row>
    <row r="16" spans="1:12" ht="15">
      <c r="A16" s="4" t="s">
        <v>59</v>
      </c>
      <c r="B16" s="110">
        <v>6</v>
      </c>
      <c r="C16" s="110">
        <v>0</v>
      </c>
      <c r="D16" s="21">
        <f>C16/B16*100</f>
        <v>0</v>
      </c>
      <c r="L16" s="13"/>
    </row>
    <row r="17" spans="1:12" ht="15">
      <c r="A17" s="2" t="s">
        <v>9</v>
      </c>
      <c r="B17" s="70">
        <f>B18+B19+B20</f>
        <v>11245</v>
      </c>
      <c r="C17" s="70">
        <f>C18+C19+C20</f>
        <v>165.1</v>
      </c>
      <c r="D17" s="18">
        <f t="shared" si="0"/>
        <v>1.4682080924855492</v>
      </c>
      <c r="L17" s="13"/>
    </row>
    <row r="18" spans="1:12" ht="15">
      <c r="A18" s="3" t="s">
        <v>60</v>
      </c>
      <c r="B18" s="109">
        <v>1850</v>
      </c>
      <c r="C18" s="109">
        <v>19.3</v>
      </c>
      <c r="D18" s="18">
        <f t="shared" si="0"/>
        <v>1.0432432432432432</v>
      </c>
      <c r="L18" s="13"/>
    </row>
    <row r="19" spans="1:12" ht="15">
      <c r="A19" s="3" t="s">
        <v>10</v>
      </c>
      <c r="B19" s="110">
        <v>625</v>
      </c>
      <c r="C19" s="110">
        <v>13.6</v>
      </c>
      <c r="D19" s="21">
        <f t="shared" si="0"/>
        <v>2.1759999999999997</v>
      </c>
      <c r="L19" s="13"/>
    </row>
    <row r="20" spans="1:12" ht="15">
      <c r="A20" s="3" t="s">
        <v>61</v>
      </c>
      <c r="B20" s="110">
        <v>8770</v>
      </c>
      <c r="C20" s="110">
        <v>132.2</v>
      </c>
      <c r="D20" s="21">
        <f t="shared" si="0"/>
        <v>1.5074116305587228</v>
      </c>
      <c r="L20" s="13"/>
    </row>
    <row r="21" spans="1:12" ht="15">
      <c r="A21" s="2" t="s">
        <v>43</v>
      </c>
      <c r="B21" s="111">
        <v>2117</v>
      </c>
      <c r="C21" s="111">
        <v>49.2</v>
      </c>
      <c r="D21" s="18">
        <f>C21/B21*100</f>
        <v>2.324043457723193</v>
      </c>
      <c r="L21" s="13"/>
    </row>
    <row r="22" spans="1:12" ht="24">
      <c r="A22" s="2" t="s">
        <v>11</v>
      </c>
      <c r="B22" s="111">
        <v>42640</v>
      </c>
      <c r="C22" s="111">
        <v>3240.5</v>
      </c>
      <c r="D22" s="18">
        <f>C22/B22*100</f>
        <v>7.599671669793621</v>
      </c>
      <c r="L22" s="13"/>
    </row>
    <row r="23" spans="1:12" ht="15">
      <c r="A23" s="2" t="s">
        <v>12</v>
      </c>
      <c r="B23" s="70">
        <f>B24</f>
        <v>3330</v>
      </c>
      <c r="C23" s="70">
        <f>C24</f>
        <v>-2</v>
      </c>
      <c r="D23" s="18">
        <f t="shared" si="0"/>
        <v>-0.06006006006006006</v>
      </c>
      <c r="L23" s="13"/>
    </row>
    <row r="24" spans="1:12" ht="15">
      <c r="A24" s="3" t="s">
        <v>13</v>
      </c>
      <c r="B24" s="110">
        <v>3330</v>
      </c>
      <c r="C24" s="110">
        <v>-2</v>
      </c>
      <c r="D24" s="21">
        <f t="shared" si="0"/>
        <v>-0.06006006006006006</v>
      </c>
      <c r="L24" s="13"/>
    </row>
    <row r="25" spans="1:12" ht="24">
      <c r="A25" s="2" t="s">
        <v>14</v>
      </c>
      <c r="B25" s="111">
        <v>20650</v>
      </c>
      <c r="C25" s="111">
        <v>242</v>
      </c>
      <c r="D25" s="18">
        <f>C25/B25*100</f>
        <v>1.171912832929782</v>
      </c>
      <c r="L25" s="13"/>
    </row>
    <row r="26" spans="1:12" ht="24">
      <c r="A26" s="2" t="s">
        <v>15</v>
      </c>
      <c r="B26" s="111">
        <v>626</v>
      </c>
      <c r="C26" s="111">
        <v>0</v>
      </c>
      <c r="D26" s="18">
        <f>C26/B26*100</f>
        <v>0</v>
      </c>
      <c r="L26" s="13"/>
    </row>
    <row r="27" spans="1:12" ht="15">
      <c r="A27" s="2" t="s">
        <v>16</v>
      </c>
      <c r="B27" s="111">
        <v>19600</v>
      </c>
      <c r="C27" s="111">
        <v>0</v>
      </c>
      <c r="D27" s="18">
        <f t="shared" si="0"/>
        <v>0</v>
      </c>
      <c r="L27" s="13"/>
    </row>
    <row r="28" spans="1:12" ht="15">
      <c r="A28" s="2" t="s">
        <v>17</v>
      </c>
      <c r="B28" s="111">
        <v>50</v>
      </c>
      <c r="C28" s="111">
        <v>62.4</v>
      </c>
      <c r="D28" s="18">
        <f t="shared" si="0"/>
        <v>124.8</v>
      </c>
      <c r="L28" s="13"/>
    </row>
    <row r="29" spans="1:12" s="49" customFormat="1" ht="15">
      <c r="A29" s="23" t="s">
        <v>18</v>
      </c>
      <c r="B29" s="19">
        <f>B30+B37+B38+B39+B35+B36</f>
        <v>584817.7000000001</v>
      </c>
      <c r="C29" s="19">
        <f>C30+C37+C38+C39+C35+C36</f>
        <v>45931.1</v>
      </c>
      <c r="D29" s="24">
        <f t="shared" si="0"/>
        <v>7.853917554136955</v>
      </c>
      <c r="G29" s="25"/>
      <c r="H29" s="25"/>
      <c r="I29" s="25"/>
      <c r="J29" s="25"/>
      <c r="K29" s="25"/>
      <c r="L29" s="25"/>
    </row>
    <row r="30" spans="1:12" ht="24">
      <c r="A30" s="26" t="s">
        <v>19</v>
      </c>
      <c r="B30" s="20">
        <f>SUM(B31:B34)</f>
        <v>576817.7000000001</v>
      </c>
      <c r="C30" s="73">
        <f>SUM(C31:C34)</f>
        <v>45918.4</v>
      </c>
      <c r="D30" s="27">
        <f t="shared" si="0"/>
        <v>7.960643371380593</v>
      </c>
      <c r="L30" s="13"/>
    </row>
    <row r="31" spans="1:12" ht="12.75" customHeight="1">
      <c r="A31" s="26" t="s">
        <v>20</v>
      </c>
      <c r="B31" s="28">
        <v>180512</v>
      </c>
      <c r="C31" s="28">
        <v>15043</v>
      </c>
      <c r="D31" s="27">
        <f t="shared" si="0"/>
        <v>8.333517993263605</v>
      </c>
      <c r="L31" s="13"/>
    </row>
    <row r="32" spans="1:12" ht="24">
      <c r="A32" s="26" t="s">
        <v>45</v>
      </c>
      <c r="B32" s="28">
        <v>20114.4</v>
      </c>
      <c r="C32" s="28"/>
      <c r="D32" s="27">
        <f t="shared" si="0"/>
        <v>0</v>
      </c>
      <c r="L32" s="13"/>
    </row>
    <row r="33" spans="1:12" ht="15">
      <c r="A33" s="3" t="s">
        <v>46</v>
      </c>
      <c r="B33" s="22">
        <v>360145.5</v>
      </c>
      <c r="C33" s="22">
        <v>30875.4</v>
      </c>
      <c r="D33" s="21">
        <f t="shared" si="0"/>
        <v>8.573035064994565</v>
      </c>
      <c r="L33" s="13"/>
    </row>
    <row r="34" spans="1:12" ht="15">
      <c r="A34" s="5" t="s">
        <v>21</v>
      </c>
      <c r="B34" s="22">
        <v>16045.8</v>
      </c>
      <c r="C34" s="22"/>
      <c r="D34" s="21">
        <f>C34/B34*100</f>
        <v>0</v>
      </c>
      <c r="L34" s="13"/>
    </row>
    <row r="35" spans="1:12" ht="24.75">
      <c r="A35" s="5" t="s">
        <v>47</v>
      </c>
      <c r="B35" s="22"/>
      <c r="C35" s="22"/>
      <c r="D35" s="21" t="e">
        <f>C35/B35*100</f>
        <v>#DIV/0!</v>
      </c>
      <c r="L35" s="13"/>
    </row>
    <row r="36" spans="1:12" ht="24.75">
      <c r="A36" s="5" t="s">
        <v>56</v>
      </c>
      <c r="B36" s="22"/>
      <c r="C36" s="22"/>
      <c r="D36" s="21" t="e">
        <f>C36/B36*100</f>
        <v>#DIV/0!</v>
      </c>
      <c r="L36" s="13"/>
    </row>
    <row r="37" spans="1:12" ht="15">
      <c r="A37" s="3" t="s">
        <v>38</v>
      </c>
      <c r="B37" s="110">
        <v>8000</v>
      </c>
      <c r="C37" s="110">
        <v>12.7</v>
      </c>
      <c r="D37" s="21">
        <f>C37/B37*100</f>
        <v>0.15875</v>
      </c>
      <c r="L37" s="13"/>
    </row>
    <row r="38" spans="1:12" ht="48">
      <c r="A38" s="3" t="s">
        <v>48</v>
      </c>
      <c r="B38" s="22"/>
      <c r="C38" s="22"/>
      <c r="D38" s="21"/>
      <c r="L38" s="13"/>
    </row>
    <row r="39" spans="1:12" ht="24">
      <c r="A39" s="3" t="s">
        <v>39</v>
      </c>
      <c r="B39" s="22"/>
      <c r="C39" s="22"/>
      <c r="D39" s="21"/>
      <c r="L39" s="13"/>
    </row>
    <row r="40" spans="1:12" ht="15">
      <c r="A40" s="2" t="s">
        <v>22</v>
      </c>
      <c r="B40" s="17">
        <f>B7+B29</f>
        <v>825617.7000000001</v>
      </c>
      <c r="C40" s="17">
        <f>C7+C29</f>
        <v>59561.1</v>
      </c>
      <c r="D40" s="18">
        <f>C40/B40*100</f>
        <v>7.2141258599470435</v>
      </c>
      <c r="L40" s="13"/>
    </row>
    <row r="41" spans="1:4" ht="15">
      <c r="A41" s="2"/>
      <c r="B41" s="17"/>
      <c r="C41" s="19"/>
      <c r="D41" s="18"/>
    </row>
    <row r="42" spans="1:12" ht="15">
      <c r="A42" s="3" t="s">
        <v>23</v>
      </c>
      <c r="B42" s="109">
        <v>77342.7</v>
      </c>
      <c r="C42" s="109">
        <v>6059</v>
      </c>
      <c r="D42" s="112">
        <f>C42/B42*100</f>
        <v>7.83396493786744</v>
      </c>
      <c r="L42" s="13"/>
    </row>
    <row r="43" spans="1:12" ht="24">
      <c r="A43" s="3" t="s">
        <v>24</v>
      </c>
      <c r="B43" s="109">
        <v>3367.3</v>
      </c>
      <c r="C43" s="109">
        <v>284</v>
      </c>
      <c r="D43" s="112">
        <f aca="true" t="shared" si="1" ref="D43:D49">C43/B43*100</f>
        <v>8.434056959581861</v>
      </c>
      <c r="L43" s="13"/>
    </row>
    <row r="44" spans="1:12" ht="15">
      <c r="A44" s="3" t="s">
        <v>25</v>
      </c>
      <c r="B44" s="109">
        <v>30954.6</v>
      </c>
      <c r="C44" s="109">
        <v>361.1</v>
      </c>
      <c r="D44" s="112">
        <f t="shared" si="1"/>
        <v>1.1665471367745022</v>
      </c>
      <c r="L44" s="13"/>
    </row>
    <row r="45" spans="1:12" ht="15">
      <c r="A45" s="3" t="s">
        <v>26</v>
      </c>
      <c r="B45" s="109">
        <v>84562.2</v>
      </c>
      <c r="C45" s="109">
        <v>167.3</v>
      </c>
      <c r="D45" s="112">
        <f t="shared" si="1"/>
        <v>0.19784253484417388</v>
      </c>
      <c r="L45" s="13"/>
    </row>
    <row r="46" spans="1:12" ht="15">
      <c r="A46" s="3" t="s">
        <v>27</v>
      </c>
      <c r="B46" s="109">
        <v>394957.8</v>
      </c>
      <c r="C46" s="109">
        <v>34437</v>
      </c>
      <c r="D46" s="112">
        <f t="shared" si="1"/>
        <v>8.719159363354768</v>
      </c>
      <c r="L46" s="13"/>
    </row>
    <row r="47" spans="1:12" ht="15">
      <c r="A47" s="3" t="s">
        <v>28</v>
      </c>
      <c r="B47" s="109">
        <v>119637.1</v>
      </c>
      <c r="C47" s="109">
        <v>8666.3</v>
      </c>
      <c r="D47" s="112">
        <f t="shared" si="1"/>
        <v>7.2438231953131575</v>
      </c>
      <c r="L47" s="13"/>
    </row>
    <row r="48" spans="1:12" ht="15">
      <c r="A48" s="3" t="s">
        <v>29</v>
      </c>
      <c r="B48" s="109">
        <v>122395.9</v>
      </c>
      <c r="C48" s="109">
        <v>7934.6</v>
      </c>
      <c r="D48" s="112">
        <f t="shared" si="1"/>
        <v>6.482733490255802</v>
      </c>
      <c r="L48" s="13"/>
    </row>
    <row r="49" spans="1:12" ht="15">
      <c r="A49" s="3" t="s">
        <v>30</v>
      </c>
      <c r="B49" s="109">
        <v>100</v>
      </c>
      <c r="C49" s="113">
        <v>0</v>
      </c>
      <c r="D49" s="112">
        <f t="shared" si="1"/>
        <v>0</v>
      </c>
      <c r="E49" s="50"/>
      <c r="L49" s="13"/>
    </row>
    <row r="50" spans="1:12" ht="15">
      <c r="A50" s="5" t="s">
        <v>31</v>
      </c>
      <c r="B50" s="109">
        <v>300</v>
      </c>
      <c r="C50" s="109">
        <v>0</v>
      </c>
      <c r="D50" s="112">
        <f>C50/B50*100</f>
        <v>0</v>
      </c>
      <c r="L50" s="13"/>
    </row>
    <row r="51" spans="1:12" ht="15">
      <c r="A51" s="2" t="s">
        <v>32</v>
      </c>
      <c r="B51" s="70">
        <f>SUM(B42:B50)</f>
        <v>833617.6</v>
      </c>
      <c r="C51" s="70">
        <f>SUM(C42:C50)</f>
        <v>57909.299999999996</v>
      </c>
      <c r="D51" s="114">
        <f>C51/B51*100</f>
        <v>6.946746325893311</v>
      </c>
      <c r="L51" s="13"/>
    </row>
    <row r="52" spans="1:12" ht="15">
      <c r="A52" s="2" t="s">
        <v>33</v>
      </c>
      <c r="B52" s="70">
        <f>(-1)*B55</f>
        <v>-8000</v>
      </c>
      <c r="C52" s="70">
        <f>C40-C51</f>
        <v>1651.800000000003</v>
      </c>
      <c r="D52" s="114"/>
      <c r="L52" s="13"/>
    </row>
    <row r="53" spans="1:4" ht="15">
      <c r="A53" s="6"/>
      <c r="B53" s="82"/>
      <c r="C53" s="104"/>
      <c r="D53" s="92"/>
    </row>
    <row r="54" spans="1:4" ht="15">
      <c r="A54" s="7"/>
      <c r="B54" s="83"/>
      <c r="C54" s="83"/>
      <c r="D54" s="92"/>
    </row>
    <row r="55" spans="1:4" ht="15">
      <c r="A55" s="8" t="s">
        <v>34</v>
      </c>
      <c r="B55" s="115">
        <f>B56+B59+B62</f>
        <v>8000</v>
      </c>
      <c r="C55" s="115">
        <f>C56+C59+C62</f>
        <v>-1651.8</v>
      </c>
      <c r="D55" s="94"/>
    </row>
    <row r="56" spans="1:4" ht="15">
      <c r="A56" s="2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3" t="s">
        <v>52</v>
      </c>
      <c r="B57" s="117">
        <v>8319</v>
      </c>
      <c r="C57" s="117"/>
      <c r="D57" s="92"/>
    </row>
    <row r="58" spans="1:4" ht="24">
      <c r="A58" s="3" t="s">
        <v>53</v>
      </c>
      <c r="B58" s="117">
        <v>0</v>
      </c>
      <c r="C58" s="109"/>
      <c r="D58" s="92"/>
    </row>
    <row r="59" spans="1:4" ht="15">
      <c r="A59" s="2" t="s">
        <v>36</v>
      </c>
      <c r="B59" s="118">
        <f>B61+B60</f>
        <v>-319</v>
      </c>
      <c r="C59" s="118">
        <f>C61+C60</f>
        <v>-26.5</v>
      </c>
      <c r="D59" s="92"/>
    </row>
    <row r="60" spans="1:4" ht="24">
      <c r="A60" s="3" t="s">
        <v>54</v>
      </c>
      <c r="B60" s="119">
        <v>0</v>
      </c>
      <c r="C60" s="120"/>
      <c r="D60" s="92"/>
    </row>
    <row r="61" spans="1:4" ht="24">
      <c r="A61" s="3" t="s">
        <v>55</v>
      </c>
      <c r="B61" s="119">
        <v>-319</v>
      </c>
      <c r="C61" s="120">
        <v>-26.5</v>
      </c>
      <c r="D61" s="92"/>
    </row>
    <row r="62" spans="1:11" ht="15">
      <c r="A62" s="2" t="s">
        <v>37</v>
      </c>
      <c r="B62" s="119"/>
      <c r="C62" s="119">
        <v>-1625.3</v>
      </c>
      <c r="D62" s="121"/>
      <c r="G62" s="9"/>
      <c r="H62" s="9"/>
      <c r="I62" s="9"/>
      <c r="J62" s="9"/>
      <c r="K62" s="9"/>
    </row>
    <row r="63" spans="1:11" ht="15">
      <c r="A63" s="33"/>
      <c r="B63" s="34"/>
      <c r="C63" s="35"/>
      <c r="D63" s="36"/>
      <c r="G63" s="9"/>
      <c r="H63" s="9"/>
      <c r="I63" s="9"/>
      <c r="J63" s="9"/>
      <c r="K63" s="9"/>
    </row>
    <row r="64" spans="1:11" ht="13.5" customHeight="1" hidden="1">
      <c r="A64" s="37"/>
      <c r="B64" s="38"/>
      <c r="C64" s="36"/>
      <c r="D64" s="36"/>
      <c r="G64" s="9"/>
      <c r="H64" s="9"/>
      <c r="I64" s="9"/>
      <c r="J64" s="9"/>
      <c r="K64" s="9"/>
    </row>
    <row r="65" spans="1:11" ht="15">
      <c r="A65" s="37"/>
      <c r="B65" s="38"/>
      <c r="C65" s="36"/>
      <c r="D65" s="36"/>
      <c r="G65" s="9"/>
      <c r="H65" s="9"/>
      <c r="I65" s="9"/>
      <c r="J65" s="9"/>
      <c r="K65" s="9"/>
    </row>
    <row r="66" spans="1:11" ht="15">
      <c r="A66" s="39"/>
      <c r="B66" s="40"/>
      <c r="C66" s="40"/>
      <c r="D66" s="41"/>
      <c r="G66" s="9"/>
      <c r="H66" s="9"/>
      <c r="I66" s="9"/>
      <c r="J66" s="9"/>
      <c r="K66" s="9"/>
    </row>
    <row r="67" spans="1:11" ht="15">
      <c r="A67" s="42"/>
      <c r="B67" s="43"/>
      <c r="C67" s="43"/>
      <c r="D67" s="53"/>
      <c r="G67" s="9"/>
      <c r="H67" s="9"/>
      <c r="I67" s="9"/>
      <c r="J67" s="9"/>
      <c r="K67" s="9"/>
    </row>
    <row r="68" spans="1:11" ht="13.5" customHeight="1" hidden="1">
      <c r="A68" s="42"/>
      <c r="B68" s="43"/>
      <c r="C68" s="132"/>
      <c r="D68" s="132"/>
      <c r="G68" s="9"/>
      <c r="H68" s="9"/>
      <c r="I68" s="9"/>
      <c r="J68" s="9"/>
      <c r="K68" s="9"/>
    </row>
    <row r="69" spans="1:11" ht="15">
      <c r="A69" s="44"/>
      <c r="B69" s="45"/>
      <c r="C69" s="133"/>
      <c r="D69" s="133"/>
      <c r="G69" s="9"/>
      <c r="H69" s="9"/>
      <c r="I69" s="9"/>
      <c r="J69" s="9"/>
      <c r="K69" s="9"/>
    </row>
    <row r="70" spans="1:11" ht="15">
      <c r="A70" s="42"/>
      <c r="B70" s="46"/>
      <c r="C70" s="46"/>
      <c r="D70" s="47"/>
      <c r="G70" s="9"/>
      <c r="H70" s="9"/>
      <c r="I70" s="9"/>
      <c r="J70" s="9"/>
      <c r="K70" s="9"/>
    </row>
    <row r="71" spans="1:11" ht="15">
      <c r="A71" s="42"/>
      <c r="B71" s="46"/>
      <c r="C71" s="46"/>
      <c r="D71" s="47"/>
      <c r="G71" s="9"/>
      <c r="H71" s="9"/>
      <c r="I71" s="9"/>
      <c r="J71" s="9"/>
      <c r="K71" s="9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37">
      <selection activeCell="C53" sqref="C53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68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242135.2</v>
      </c>
      <c r="C7" s="70">
        <f>C8+C10+C12+C17+C21+C22+C23+C25+C26+C27+C28</f>
        <v>167505.7</v>
      </c>
      <c r="D7" s="114">
        <f>C7/B7*100</f>
        <v>69.17858287436111</v>
      </c>
      <c r="L7" s="66"/>
    </row>
    <row r="8" spans="1:12" ht="15">
      <c r="A8" s="55" t="s">
        <v>5</v>
      </c>
      <c r="B8" s="70">
        <f>B9</f>
        <v>110616</v>
      </c>
      <c r="C8" s="70">
        <f>C9</f>
        <v>80291.6</v>
      </c>
      <c r="D8" s="114">
        <f aca="true" t="shared" si="0" ref="D8:D33">C8/B8*100</f>
        <v>72.58588269328126</v>
      </c>
      <c r="L8" s="66"/>
    </row>
    <row r="9" spans="1:12" ht="15">
      <c r="A9" s="56" t="s">
        <v>6</v>
      </c>
      <c r="B9" s="109">
        <v>110616</v>
      </c>
      <c r="C9" s="109">
        <v>80291.6</v>
      </c>
      <c r="D9" s="112">
        <f t="shared" si="0"/>
        <v>72.58588269328126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15396.6</v>
      </c>
      <c r="D10" s="114">
        <f t="shared" si="0"/>
        <v>74.15402398497328</v>
      </c>
      <c r="L10" s="66"/>
    </row>
    <row r="11" spans="1:12" ht="24">
      <c r="A11" s="56" t="s">
        <v>42</v>
      </c>
      <c r="B11" s="110">
        <v>20763</v>
      </c>
      <c r="C11" s="110">
        <v>15396.6</v>
      </c>
      <c r="D11" s="112">
        <f t="shared" si="0"/>
        <v>74.15402398497328</v>
      </c>
      <c r="L11" s="66"/>
    </row>
    <row r="12" spans="1:12" ht="15">
      <c r="A12" s="55" t="s">
        <v>8</v>
      </c>
      <c r="B12" s="70">
        <f>B13+B14+B15+B16</f>
        <v>13499</v>
      </c>
      <c r="C12" s="70">
        <f>C13+C14+C15+C16</f>
        <v>12188.6</v>
      </c>
      <c r="D12" s="114">
        <f t="shared" si="0"/>
        <v>90.29261426772354</v>
      </c>
      <c r="L12" s="66"/>
    </row>
    <row r="13" spans="1:12" ht="15">
      <c r="A13" s="57" t="s">
        <v>44</v>
      </c>
      <c r="B13" s="109">
        <v>9160</v>
      </c>
      <c r="C13" s="109">
        <v>8218.6</v>
      </c>
      <c r="D13" s="112">
        <f>C13/B13*100</f>
        <v>89.7227074235808</v>
      </c>
      <c r="L13" s="66"/>
    </row>
    <row r="14" spans="1:12" ht="15">
      <c r="A14" s="57" t="s">
        <v>57</v>
      </c>
      <c r="B14" s="110">
        <v>1466</v>
      </c>
      <c r="C14" s="110">
        <v>1468.1</v>
      </c>
      <c r="D14" s="112">
        <f>C14/B14*100</f>
        <v>100.14324693042292</v>
      </c>
      <c r="L14" s="66"/>
    </row>
    <row r="15" spans="1:12" ht="15">
      <c r="A15" s="57" t="s">
        <v>58</v>
      </c>
      <c r="B15" s="110">
        <v>1367</v>
      </c>
      <c r="C15" s="110">
        <v>1238.8</v>
      </c>
      <c r="D15" s="112">
        <f>C15/B15*100</f>
        <v>90.62179956108267</v>
      </c>
      <c r="L15" s="66"/>
    </row>
    <row r="16" spans="1:12" ht="15">
      <c r="A16" s="57" t="s">
        <v>59</v>
      </c>
      <c r="B16" s="110">
        <v>1506</v>
      </c>
      <c r="C16" s="110">
        <v>1263.1</v>
      </c>
      <c r="D16" s="112">
        <f>C16/B16*100</f>
        <v>83.87118193891102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4064.8</v>
      </c>
      <c r="D17" s="114">
        <f t="shared" si="0"/>
        <v>36.14762116496221</v>
      </c>
      <c r="L17" s="66"/>
    </row>
    <row r="18" spans="1:12" ht="15">
      <c r="A18" s="56" t="s">
        <v>60</v>
      </c>
      <c r="B18" s="109">
        <v>1850</v>
      </c>
      <c r="C18" s="109">
        <v>250.9</v>
      </c>
      <c r="D18" s="114">
        <f t="shared" si="0"/>
        <v>13.562162162162162</v>
      </c>
      <c r="L18" s="66"/>
    </row>
    <row r="19" spans="1:12" ht="15">
      <c r="A19" s="56" t="s">
        <v>10</v>
      </c>
      <c r="B19" s="110">
        <v>625</v>
      </c>
      <c r="C19" s="110">
        <v>193.9</v>
      </c>
      <c r="D19" s="112">
        <f t="shared" si="0"/>
        <v>31.024</v>
      </c>
      <c r="L19" s="66"/>
    </row>
    <row r="20" spans="1:12" ht="15">
      <c r="A20" s="56" t="s">
        <v>61</v>
      </c>
      <c r="B20" s="110">
        <v>8770</v>
      </c>
      <c r="C20" s="110">
        <v>3620</v>
      </c>
      <c r="D20" s="112">
        <f t="shared" si="0"/>
        <v>41.27708095781072</v>
      </c>
      <c r="L20" s="66"/>
    </row>
    <row r="21" spans="1:12" ht="15">
      <c r="A21" s="55" t="s">
        <v>43</v>
      </c>
      <c r="B21" s="111">
        <v>2117</v>
      </c>
      <c r="C21" s="111">
        <v>1116.3</v>
      </c>
      <c r="D21" s="114">
        <f>C21/B21*100</f>
        <v>52.73027869626831</v>
      </c>
      <c r="L21" s="66"/>
    </row>
    <row r="22" spans="1:12" ht="24">
      <c r="A22" s="55" t="s">
        <v>11</v>
      </c>
      <c r="B22" s="111">
        <v>43443</v>
      </c>
      <c r="C22" s="111">
        <v>34960</v>
      </c>
      <c r="D22" s="114">
        <f>C22/B22*100</f>
        <v>80.47326381695555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2959.9</v>
      </c>
      <c r="D23" s="114">
        <f t="shared" si="0"/>
        <v>88.88588588588588</v>
      </c>
      <c r="L23" s="66"/>
    </row>
    <row r="24" spans="1:12" ht="15">
      <c r="A24" s="56" t="s">
        <v>13</v>
      </c>
      <c r="B24" s="110">
        <v>3330</v>
      </c>
      <c r="C24" s="110">
        <v>2959.9</v>
      </c>
      <c r="D24" s="112">
        <f t="shared" si="0"/>
        <v>88.88588588588588</v>
      </c>
      <c r="L24" s="66"/>
    </row>
    <row r="25" spans="1:12" ht="24">
      <c r="A25" s="55" t="s">
        <v>14</v>
      </c>
      <c r="B25" s="111">
        <v>20950</v>
      </c>
      <c r="C25" s="111">
        <v>10985.9</v>
      </c>
      <c r="D25" s="114">
        <f>C25/B25*100</f>
        <v>52.43866348448687</v>
      </c>
      <c r="L25" s="66"/>
    </row>
    <row r="26" spans="1:12" ht="15" customHeight="1">
      <c r="A26" s="55" t="s">
        <v>15</v>
      </c>
      <c r="B26" s="111">
        <v>820</v>
      </c>
      <c r="C26" s="111">
        <v>2536.6</v>
      </c>
      <c r="D26" s="114">
        <f>C26/B26*100</f>
        <v>309.3414634146341</v>
      </c>
      <c r="L26" s="66"/>
    </row>
    <row r="27" spans="1:12" ht="15">
      <c r="A27" s="55" t="s">
        <v>16</v>
      </c>
      <c r="B27" s="111">
        <v>14156</v>
      </c>
      <c r="C27" s="111">
        <v>1743.6</v>
      </c>
      <c r="D27" s="114">
        <f t="shared" si="0"/>
        <v>12.317038711500423</v>
      </c>
      <c r="L27" s="66"/>
    </row>
    <row r="28" spans="1:12" ht="15">
      <c r="A28" s="55" t="s">
        <v>17</v>
      </c>
      <c r="B28" s="111">
        <v>1196.2</v>
      </c>
      <c r="C28" s="111">
        <v>1261.8</v>
      </c>
      <c r="D28" s="114">
        <f t="shared" si="0"/>
        <v>105.48403277043971</v>
      </c>
      <c r="L28" s="66"/>
    </row>
    <row r="29" spans="1:12" s="105" customFormat="1" ht="15">
      <c r="A29" s="76" t="s">
        <v>18</v>
      </c>
      <c r="B29" s="70">
        <f>B30+B37+B38+B39+B35+B36</f>
        <v>805162.6000000001</v>
      </c>
      <c r="C29" s="70">
        <f>C30+C37+C38+C39+C35+C36</f>
        <v>601789.9999999999</v>
      </c>
      <c r="D29" s="114">
        <f t="shared" si="0"/>
        <v>74.74142489976556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797135.3</v>
      </c>
      <c r="C30" s="109">
        <f>C31+C32+C33+C34</f>
        <v>600763.7999999999</v>
      </c>
      <c r="D30" s="112">
        <f t="shared" si="0"/>
        <v>75.36534889371978</v>
      </c>
      <c r="L30" s="66"/>
    </row>
    <row r="31" spans="1:12" ht="15">
      <c r="A31" s="79" t="s">
        <v>20</v>
      </c>
      <c r="B31" s="110">
        <v>254586.7</v>
      </c>
      <c r="C31" s="110">
        <v>226287.7</v>
      </c>
      <c r="D31" s="112">
        <f t="shared" si="0"/>
        <v>88.8843368487042</v>
      </c>
      <c r="L31" s="66"/>
    </row>
    <row r="32" spans="1:12" ht="24">
      <c r="A32" s="79" t="s">
        <v>45</v>
      </c>
      <c r="B32" s="110">
        <v>31421.5</v>
      </c>
      <c r="C32" s="110">
        <v>22082.6</v>
      </c>
      <c r="D32" s="112">
        <f t="shared" si="0"/>
        <v>70.27863087376477</v>
      </c>
      <c r="L32" s="66"/>
    </row>
    <row r="33" spans="1:12" ht="15">
      <c r="A33" s="56" t="s">
        <v>46</v>
      </c>
      <c r="B33" s="110">
        <v>469930.1</v>
      </c>
      <c r="C33" s="110">
        <v>316281.3</v>
      </c>
      <c r="D33" s="112">
        <f t="shared" si="0"/>
        <v>67.30390328263715</v>
      </c>
      <c r="L33" s="66"/>
    </row>
    <row r="34" spans="1:12" ht="15">
      <c r="A34" s="58" t="s">
        <v>21</v>
      </c>
      <c r="B34" s="110">
        <v>41197</v>
      </c>
      <c r="C34" s="110">
        <v>36112.2</v>
      </c>
      <c r="D34" s="112">
        <f>C34/B34*100</f>
        <v>87.65735369080272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8027.3</v>
      </c>
      <c r="C37" s="110">
        <v>1066</v>
      </c>
      <c r="D37" s="112">
        <f>C37/B37*100</f>
        <v>13.279683081484434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1047297.8</v>
      </c>
      <c r="C40" s="70">
        <f>C7+C29</f>
        <v>769295.7</v>
      </c>
      <c r="D40" s="114">
        <f>C40/B40*100</f>
        <v>73.45529609629658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92257.8</v>
      </c>
      <c r="C42" s="109">
        <v>65831.8</v>
      </c>
      <c r="D42" s="112">
        <f>C42/B42*100</f>
        <v>71.35635144128734</v>
      </c>
      <c r="L42" s="66"/>
    </row>
    <row r="43" spans="1:12" ht="22.5" customHeight="1">
      <c r="A43" s="56" t="s">
        <v>24</v>
      </c>
      <c r="B43" s="109">
        <v>29027.2</v>
      </c>
      <c r="C43" s="109">
        <v>9273.4</v>
      </c>
      <c r="D43" s="112">
        <f aca="true" t="shared" si="1" ref="D43:D49">C43/B43*100</f>
        <v>31.947277036710393</v>
      </c>
      <c r="L43" s="66"/>
    </row>
    <row r="44" spans="1:12" ht="15">
      <c r="A44" s="56" t="s">
        <v>25</v>
      </c>
      <c r="B44" s="109">
        <v>32824.5</v>
      </c>
      <c r="C44" s="109">
        <v>16955.1</v>
      </c>
      <c r="D44" s="112">
        <f t="shared" si="1"/>
        <v>51.65379518347575</v>
      </c>
      <c r="L44" s="66"/>
    </row>
    <row r="45" spans="1:12" ht="15">
      <c r="A45" s="56" t="s">
        <v>26</v>
      </c>
      <c r="B45" s="109">
        <v>115399.9</v>
      </c>
      <c r="C45" s="109">
        <v>80236.5</v>
      </c>
      <c r="D45" s="112">
        <f t="shared" si="1"/>
        <v>69.52908971324932</v>
      </c>
      <c r="L45" s="66"/>
    </row>
    <row r="46" spans="1:12" ht="15">
      <c r="A46" s="56" t="s">
        <v>27</v>
      </c>
      <c r="B46" s="109">
        <v>485685.5</v>
      </c>
      <c r="C46" s="109">
        <v>366792.5</v>
      </c>
      <c r="D46" s="112">
        <f t="shared" si="1"/>
        <v>75.52057864605798</v>
      </c>
      <c r="L46" s="66"/>
    </row>
    <row r="47" spans="1:12" ht="15">
      <c r="A47" s="56" t="s">
        <v>28</v>
      </c>
      <c r="B47" s="109">
        <v>130015.7</v>
      </c>
      <c r="C47" s="109">
        <v>99681.5</v>
      </c>
      <c r="D47" s="112">
        <f t="shared" si="1"/>
        <v>76.66881768894065</v>
      </c>
      <c r="L47" s="66"/>
    </row>
    <row r="48" spans="1:12" ht="15">
      <c r="A48" s="56" t="s">
        <v>29</v>
      </c>
      <c r="B48" s="109">
        <v>169906.7</v>
      </c>
      <c r="C48" s="109">
        <v>101128.1</v>
      </c>
      <c r="D48" s="112">
        <f t="shared" si="1"/>
        <v>59.5197835047117</v>
      </c>
      <c r="L48" s="66"/>
    </row>
    <row r="49" spans="1:12" ht="15">
      <c r="A49" s="56" t="s">
        <v>30</v>
      </c>
      <c r="B49" s="109">
        <v>130.5</v>
      </c>
      <c r="C49" s="113">
        <v>109.8</v>
      </c>
      <c r="D49" s="112">
        <f t="shared" si="1"/>
        <v>84.13793103448276</v>
      </c>
      <c r="E49" s="106"/>
      <c r="L49" s="66"/>
    </row>
    <row r="50" spans="1:12" ht="15">
      <c r="A50" s="58" t="s">
        <v>31</v>
      </c>
      <c r="B50" s="109">
        <v>50</v>
      </c>
      <c r="C50" s="109">
        <v>4.9</v>
      </c>
      <c r="D50" s="112">
        <f>C50/B50*100</f>
        <v>9.8</v>
      </c>
      <c r="L50" s="66"/>
    </row>
    <row r="51" spans="1:12" ht="15">
      <c r="A51" s="55" t="s">
        <v>32</v>
      </c>
      <c r="B51" s="70">
        <f>SUM(B42:B50)</f>
        <v>1055297.8</v>
      </c>
      <c r="C51" s="70">
        <f>SUM(C42:C50)</f>
        <v>740013.6000000001</v>
      </c>
      <c r="D51" s="114">
        <f>C51/B51*100</f>
        <v>70.12367504224875</v>
      </c>
      <c r="L51" s="66"/>
    </row>
    <row r="52" spans="1:12" ht="15">
      <c r="A52" s="55" t="s">
        <v>33</v>
      </c>
      <c r="B52" s="70">
        <f>B40-B51</f>
        <v>-8000</v>
      </c>
      <c r="C52" s="70">
        <f>C40-C51</f>
        <v>29282.09999999986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-11295.7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-212.1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-212.1</v>
      </c>
      <c r="D61" s="92"/>
    </row>
    <row r="62" spans="1:11" ht="15">
      <c r="A62" s="55" t="s">
        <v>37</v>
      </c>
      <c r="B62" s="119"/>
      <c r="C62" s="119">
        <v>-11083.6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125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Width="0" fitToHeight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67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241835.2</v>
      </c>
      <c r="C7" s="70">
        <f>C8+C10+C12+C17+C21+C22+C23+C25+C26+C27+C28</f>
        <v>148032.69999999998</v>
      </c>
      <c r="D7" s="114">
        <f>C7/B7*100</f>
        <v>61.212222207519815</v>
      </c>
      <c r="L7" s="66"/>
    </row>
    <row r="8" spans="1:12" ht="15">
      <c r="A8" s="55" t="s">
        <v>5</v>
      </c>
      <c r="B8" s="70">
        <f>B9</f>
        <v>110616</v>
      </c>
      <c r="C8" s="70">
        <f>C9</f>
        <v>71286.7</v>
      </c>
      <c r="D8" s="114">
        <f aca="true" t="shared" si="0" ref="D8:D33">C8/B8*100</f>
        <v>64.44519780140305</v>
      </c>
      <c r="L8" s="66"/>
    </row>
    <row r="9" spans="1:12" ht="15">
      <c r="A9" s="56" t="s">
        <v>6</v>
      </c>
      <c r="B9" s="109">
        <v>110616</v>
      </c>
      <c r="C9" s="109">
        <v>71286.7</v>
      </c>
      <c r="D9" s="112">
        <f t="shared" si="0"/>
        <v>64.44519780140305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13379.3</v>
      </c>
      <c r="D10" s="114">
        <f t="shared" si="0"/>
        <v>64.4381833068439</v>
      </c>
      <c r="L10" s="66"/>
    </row>
    <row r="11" spans="1:12" ht="24">
      <c r="A11" s="56" t="s">
        <v>42</v>
      </c>
      <c r="B11" s="110">
        <v>20763</v>
      </c>
      <c r="C11" s="110">
        <v>13379.3</v>
      </c>
      <c r="D11" s="112">
        <f t="shared" si="0"/>
        <v>64.4381833068439</v>
      </c>
      <c r="L11" s="66"/>
    </row>
    <row r="12" spans="1:12" ht="15">
      <c r="A12" s="55" t="s">
        <v>8</v>
      </c>
      <c r="B12" s="70">
        <f>B13+B14+B15+B16</f>
        <v>13463</v>
      </c>
      <c r="C12" s="70">
        <f>C13+C14+C15+C16</f>
        <v>11804.8</v>
      </c>
      <c r="D12" s="114">
        <f t="shared" si="0"/>
        <v>87.6832801010176</v>
      </c>
      <c r="L12" s="66"/>
    </row>
    <row r="13" spans="1:12" ht="15">
      <c r="A13" s="57" t="s">
        <v>44</v>
      </c>
      <c r="B13" s="109">
        <v>9160</v>
      </c>
      <c r="C13" s="109">
        <v>7977.5</v>
      </c>
      <c r="D13" s="112">
        <f>C13/B13*100</f>
        <v>87.0906113537118</v>
      </c>
      <c r="L13" s="66"/>
    </row>
    <row r="14" spans="1:12" ht="15">
      <c r="A14" s="57" t="s">
        <v>57</v>
      </c>
      <c r="B14" s="110">
        <v>1430</v>
      </c>
      <c r="C14" s="110">
        <v>1474.9</v>
      </c>
      <c r="D14" s="112">
        <f>C14/B14*100</f>
        <v>103.13986013986013</v>
      </c>
      <c r="L14" s="66"/>
    </row>
    <row r="15" spans="1:12" ht="15">
      <c r="A15" s="57" t="s">
        <v>58</v>
      </c>
      <c r="B15" s="110">
        <v>1367</v>
      </c>
      <c r="C15" s="110">
        <v>1238.9</v>
      </c>
      <c r="D15" s="112">
        <f>C15/B15*100</f>
        <v>90.62911485003659</v>
      </c>
      <c r="L15" s="66"/>
    </row>
    <row r="16" spans="1:12" ht="15">
      <c r="A16" s="57" t="s">
        <v>59</v>
      </c>
      <c r="B16" s="110">
        <v>1506</v>
      </c>
      <c r="C16" s="110">
        <v>1113.5</v>
      </c>
      <c r="D16" s="112">
        <f>C16/B16*100</f>
        <v>73.93758300132802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3826.1</v>
      </c>
      <c r="D17" s="114">
        <f t="shared" si="0"/>
        <v>34.024899955535794</v>
      </c>
      <c r="L17" s="66"/>
    </row>
    <row r="18" spans="1:12" ht="15">
      <c r="A18" s="56" t="s">
        <v>60</v>
      </c>
      <c r="B18" s="109">
        <v>1850</v>
      </c>
      <c r="C18" s="109">
        <v>243.6</v>
      </c>
      <c r="D18" s="114">
        <f t="shared" si="0"/>
        <v>13.167567567567568</v>
      </c>
      <c r="L18" s="66"/>
    </row>
    <row r="19" spans="1:12" ht="15">
      <c r="A19" s="56" t="s">
        <v>10</v>
      </c>
      <c r="B19" s="110">
        <v>625</v>
      </c>
      <c r="C19" s="110">
        <v>181.3</v>
      </c>
      <c r="D19" s="112">
        <f t="shared" si="0"/>
        <v>29.008</v>
      </c>
      <c r="L19" s="66"/>
    </row>
    <row r="20" spans="1:12" ht="15">
      <c r="A20" s="56" t="s">
        <v>61</v>
      </c>
      <c r="B20" s="110">
        <v>8770</v>
      </c>
      <c r="C20" s="110">
        <v>3401.2</v>
      </c>
      <c r="D20" s="112">
        <f t="shared" si="0"/>
        <v>38.782212086659065</v>
      </c>
      <c r="L20" s="66"/>
    </row>
    <row r="21" spans="1:12" ht="15">
      <c r="A21" s="55" t="s">
        <v>43</v>
      </c>
      <c r="B21" s="111">
        <v>2117</v>
      </c>
      <c r="C21" s="111">
        <v>977.8</v>
      </c>
      <c r="D21" s="114">
        <f>C21/B21*100</f>
        <v>46.18800188946622</v>
      </c>
      <c r="L21" s="66"/>
    </row>
    <row r="22" spans="1:12" ht="24">
      <c r="A22" s="55" t="s">
        <v>11</v>
      </c>
      <c r="B22" s="111">
        <v>43340</v>
      </c>
      <c r="C22" s="111">
        <v>30512.3</v>
      </c>
      <c r="D22" s="114">
        <f>C22/B22*100</f>
        <v>70.40216889709275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2959.9</v>
      </c>
      <c r="D23" s="114">
        <f t="shared" si="0"/>
        <v>88.88588588588588</v>
      </c>
      <c r="L23" s="66"/>
    </row>
    <row r="24" spans="1:12" ht="15">
      <c r="A24" s="56" t="s">
        <v>13</v>
      </c>
      <c r="B24" s="110">
        <v>3330</v>
      </c>
      <c r="C24" s="110">
        <v>2959.9</v>
      </c>
      <c r="D24" s="112">
        <f t="shared" si="0"/>
        <v>88.88588588588588</v>
      </c>
      <c r="L24" s="66"/>
    </row>
    <row r="25" spans="1:12" ht="24">
      <c r="A25" s="55" t="s">
        <v>14</v>
      </c>
      <c r="B25" s="111">
        <v>20650</v>
      </c>
      <c r="C25" s="111">
        <v>9900.3</v>
      </c>
      <c r="D25" s="114">
        <f>C25/B25*100</f>
        <v>47.94334140435835</v>
      </c>
      <c r="L25" s="66"/>
    </row>
    <row r="26" spans="1:12" ht="15" customHeight="1">
      <c r="A26" s="55" t="s">
        <v>15</v>
      </c>
      <c r="B26" s="111">
        <v>626</v>
      </c>
      <c r="C26" s="111">
        <v>517</v>
      </c>
      <c r="D26" s="114">
        <f>C26/B26*100</f>
        <v>82.58785942492013</v>
      </c>
      <c r="L26" s="66"/>
    </row>
    <row r="27" spans="1:12" ht="15">
      <c r="A27" s="55" t="s">
        <v>16</v>
      </c>
      <c r="B27" s="111">
        <v>14600</v>
      </c>
      <c r="C27" s="111">
        <v>1700.8</v>
      </c>
      <c r="D27" s="114">
        <f t="shared" si="0"/>
        <v>11.64931506849315</v>
      </c>
      <c r="L27" s="66"/>
    </row>
    <row r="28" spans="1:12" ht="15">
      <c r="A28" s="55" t="s">
        <v>17</v>
      </c>
      <c r="B28" s="111">
        <v>1085.2</v>
      </c>
      <c r="C28" s="111">
        <v>1167.7</v>
      </c>
      <c r="D28" s="114">
        <f t="shared" si="0"/>
        <v>107.60228529303355</v>
      </c>
      <c r="L28" s="66"/>
    </row>
    <row r="29" spans="1:12" s="105" customFormat="1" ht="15">
      <c r="A29" s="76" t="s">
        <v>18</v>
      </c>
      <c r="B29" s="70">
        <f>B30+B37+B38+B39+B35+B36</f>
        <v>804782.8</v>
      </c>
      <c r="C29" s="70">
        <f>C30+C37+C38+C39+C35+C36</f>
        <v>521365.39999999997</v>
      </c>
      <c r="D29" s="114">
        <f t="shared" si="0"/>
        <v>64.78336763658467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796755.5</v>
      </c>
      <c r="C30" s="109">
        <f>C31+C32+C33+C34</f>
        <v>520351.89999999997</v>
      </c>
      <c r="D30" s="112">
        <f t="shared" si="0"/>
        <v>65.30885572801192</v>
      </c>
      <c r="L30" s="66"/>
    </row>
    <row r="31" spans="1:12" ht="15">
      <c r="A31" s="79" t="s">
        <v>20</v>
      </c>
      <c r="B31" s="110">
        <v>254586.7</v>
      </c>
      <c r="C31" s="110">
        <v>203520.8</v>
      </c>
      <c r="D31" s="112">
        <f t="shared" si="0"/>
        <v>79.94164659819228</v>
      </c>
      <c r="L31" s="66"/>
    </row>
    <row r="32" spans="1:12" ht="24">
      <c r="A32" s="79" t="s">
        <v>45</v>
      </c>
      <c r="B32" s="110">
        <v>31041.7</v>
      </c>
      <c r="C32" s="110">
        <v>19380.3</v>
      </c>
      <c r="D32" s="112">
        <f t="shared" si="0"/>
        <v>62.433114165783444</v>
      </c>
      <c r="L32" s="66"/>
    </row>
    <row r="33" spans="1:12" ht="15">
      <c r="A33" s="56" t="s">
        <v>46</v>
      </c>
      <c r="B33" s="110">
        <v>469930.1</v>
      </c>
      <c r="C33" s="110">
        <v>287384.5</v>
      </c>
      <c r="D33" s="112">
        <f t="shared" si="0"/>
        <v>61.154733438015576</v>
      </c>
      <c r="L33" s="66"/>
    </row>
    <row r="34" spans="1:12" ht="15">
      <c r="A34" s="58" t="s">
        <v>21</v>
      </c>
      <c r="B34" s="110">
        <v>41197</v>
      </c>
      <c r="C34" s="110">
        <v>10066.3</v>
      </c>
      <c r="D34" s="112">
        <f>C34/B34*100</f>
        <v>24.434546204820737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8027.3</v>
      </c>
      <c r="C37" s="110">
        <v>1053.3</v>
      </c>
      <c r="D37" s="112">
        <f>C37/B37*100</f>
        <v>13.121472973478005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1046618</v>
      </c>
      <c r="C40" s="70">
        <f>C7+C29</f>
        <v>669398.1</v>
      </c>
      <c r="D40" s="114">
        <f>C40/B40*100</f>
        <v>63.95820633698255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94396</v>
      </c>
      <c r="C42" s="109">
        <v>57234.7</v>
      </c>
      <c r="D42" s="112">
        <f>C42/B42*100</f>
        <v>60.63254798932158</v>
      </c>
      <c r="L42" s="66"/>
    </row>
    <row r="43" spans="1:12" ht="22.5" customHeight="1">
      <c r="A43" s="56" t="s">
        <v>24</v>
      </c>
      <c r="B43" s="109">
        <v>28991.8</v>
      </c>
      <c r="C43" s="109">
        <v>2880.6</v>
      </c>
      <c r="D43" s="112">
        <f aca="true" t="shared" si="1" ref="D43:D49">C43/B43*100</f>
        <v>9.935912913306522</v>
      </c>
      <c r="L43" s="66"/>
    </row>
    <row r="44" spans="1:12" ht="15">
      <c r="A44" s="56" t="s">
        <v>25</v>
      </c>
      <c r="B44" s="109">
        <v>27547.8</v>
      </c>
      <c r="C44" s="109">
        <v>14442.3</v>
      </c>
      <c r="D44" s="112">
        <f t="shared" si="1"/>
        <v>52.4263280552349</v>
      </c>
      <c r="L44" s="66"/>
    </row>
    <row r="45" spans="1:12" ht="15">
      <c r="A45" s="56" t="s">
        <v>26</v>
      </c>
      <c r="B45" s="109">
        <v>120353.2</v>
      </c>
      <c r="C45" s="109">
        <v>70543.2</v>
      </c>
      <c r="D45" s="112">
        <f t="shared" si="1"/>
        <v>58.61348098762642</v>
      </c>
      <c r="L45" s="66"/>
    </row>
    <row r="46" spans="1:12" ht="15">
      <c r="A46" s="56" t="s">
        <v>27</v>
      </c>
      <c r="B46" s="109">
        <v>483250.9</v>
      </c>
      <c r="C46" s="109">
        <v>335378</v>
      </c>
      <c r="D46" s="112">
        <f t="shared" si="1"/>
        <v>69.40038807998081</v>
      </c>
      <c r="L46" s="66"/>
    </row>
    <row r="47" spans="1:12" ht="15">
      <c r="A47" s="56" t="s">
        <v>28</v>
      </c>
      <c r="B47" s="109">
        <v>130015.7</v>
      </c>
      <c r="C47" s="109">
        <v>87262.6</v>
      </c>
      <c r="D47" s="112">
        <f t="shared" si="1"/>
        <v>67.11697125808654</v>
      </c>
      <c r="L47" s="66"/>
    </row>
    <row r="48" spans="1:12" ht="15">
      <c r="A48" s="56" t="s">
        <v>29</v>
      </c>
      <c r="B48" s="109">
        <v>169882.2</v>
      </c>
      <c r="C48" s="109">
        <v>90232.5</v>
      </c>
      <c r="D48" s="112">
        <f t="shared" si="1"/>
        <v>53.114746571447746</v>
      </c>
      <c r="L48" s="66"/>
    </row>
    <row r="49" spans="1:12" ht="15">
      <c r="A49" s="56" t="s">
        <v>30</v>
      </c>
      <c r="B49" s="109">
        <v>130.4</v>
      </c>
      <c r="C49" s="113">
        <v>124.2</v>
      </c>
      <c r="D49" s="112">
        <f t="shared" si="1"/>
        <v>95.24539877300613</v>
      </c>
      <c r="E49" s="106"/>
      <c r="L49" s="66"/>
    </row>
    <row r="50" spans="1:12" ht="15">
      <c r="A50" s="58" t="s">
        <v>31</v>
      </c>
      <c r="B50" s="109">
        <v>50</v>
      </c>
      <c r="C50" s="109">
        <v>4.3</v>
      </c>
      <c r="D50" s="112">
        <f>C50/B50*100</f>
        <v>8.6</v>
      </c>
      <c r="L50" s="66"/>
    </row>
    <row r="51" spans="1:12" ht="15">
      <c r="A51" s="55" t="s">
        <v>32</v>
      </c>
      <c r="B51" s="70">
        <f>SUM(B42:B50)</f>
        <v>1054617.9999999998</v>
      </c>
      <c r="C51" s="70">
        <f>SUM(C42:C50)</f>
        <v>658102.4</v>
      </c>
      <c r="D51" s="114">
        <f>C51/B51*100</f>
        <v>62.40196924383996</v>
      </c>
      <c r="L51" s="66"/>
    </row>
    <row r="52" spans="1:12" ht="15">
      <c r="A52" s="55" t="s">
        <v>33</v>
      </c>
      <c r="B52" s="70">
        <f>B40-B51</f>
        <v>-7999.999999999767</v>
      </c>
      <c r="C52" s="70">
        <f>C40-C51</f>
        <v>11295.699999999953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-11295.7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-212.1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-212.1</v>
      </c>
      <c r="D61" s="92"/>
    </row>
    <row r="62" spans="1:11" ht="15">
      <c r="A62" s="55" t="s">
        <v>37</v>
      </c>
      <c r="B62" s="119"/>
      <c r="C62" s="119">
        <v>-11083.6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124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Width="0" fitToHeight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66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241835.2</v>
      </c>
      <c r="C7" s="70">
        <f>C8+C10+C12+C17+C21+C22+C23+C25+C26+C27+C28</f>
        <v>130822.79999999999</v>
      </c>
      <c r="D7" s="114">
        <f>C7/B7*100</f>
        <v>54.09584708925747</v>
      </c>
      <c r="L7" s="66"/>
    </row>
    <row r="8" spans="1:12" ht="15">
      <c r="A8" s="55" t="s">
        <v>5</v>
      </c>
      <c r="B8" s="70">
        <f>B9</f>
        <v>110616</v>
      </c>
      <c r="C8" s="70">
        <f>C9</f>
        <v>61970.2</v>
      </c>
      <c r="D8" s="114">
        <f aca="true" t="shared" si="0" ref="D8:D33">C8/B8*100</f>
        <v>56.022817675562294</v>
      </c>
      <c r="L8" s="66"/>
    </row>
    <row r="9" spans="1:12" ht="15">
      <c r="A9" s="56" t="s">
        <v>6</v>
      </c>
      <c r="B9" s="109">
        <v>110616</v>
      </c>
      <c r="C9" s="109">
        <v>61970.2</v>
      </c>
      <c r="D9" s="112">
        <f t="shared" si="0"/>
        <v>56.022817675562294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11567</v>
      </c>
      <c r="D10" s="114">
        <f t="shared" si="0"/>
        <v>55.70967586572267</v>
      </c>
      <c r="L10" s="66"/>
    </row>
    <row r="11" spans="1:12" ht="24">
      <c r="A11" s="56" t="s">
        <v>42</v>
      </c>
      <c r="B11" s="110">
        <v>20763</v>
      </c>
      <c r="C11" s="110">
        <v>11567</v>
      </c>
      <c r="D11" s="112">
        <f t="shared" si="0"/>
        <v>55.70967586572267</v>
      </c>
      <c r="L11" s="66"/>
    </row>
    <row r="12" spans="1:12" ht="15">
      <c r="A12" s="55" t="s">
        <v>8</v>
      </c>
      <c r="B12" s="70">
        <f>B13+B14+B15+B16</f>
        <v>13463</v>
      </c>
      <c r="C12" s="70">
        <f>C13+C14+C15+C16</f>
        <v>11585.2</v>
      </c>
      <c r="D12" s="114">
        <f t="shared" si="0"/>
        <v>86.05214291019833</v>
      </c>
      <c r="L12" s="66"/>
    </row>
    <row r="13" spans="1:12" ht="15">
      <c r="A13" s="57" t="s">
        <v>44</v>
      </c>
      <c r="B13" s="109">
        <v>9160</v>
      </c>
      <c r="C13" s="109">
        <v>7823.5</v>
      </c>
      <c r="D13" s="112">
        <f>C13/B13*100</f>
        <v>85.4093886462882</v>
      </c>
      <c r="L13" s="66"/>
    </row>
    <row r="14" spans="1:12" ht="15">
      <c r="A14" s="57" t="s">
        <v>57</v>
      </c>
      <c r="B14" s="110">
        <v>1430</v>
      </c>
      <c r="C14" s="110">
        <v>1453.5</v>
      </c>
      <c r="D14" s="112">
        <f>C14/B14*100</f>
        <v>101.64335664335664</v>
      </c>
      <c r="L14" s="66"/>
    </row>
    <row r="15" spans="1:12" ht="15">
      <c r="A15" s="57" t="s">
        <v>58</v>
      </c>
      <c r="B15" s="110">
        <v>1367</v>
      </c>
      <c r="C15" s="110">
        <v>1257.1</v>
      </c>
      <c r="D15" s="112">
        <f>C15/B15*100</f>
        <v>91.96049743964886</v>
      </c>
      <c r="L15" s="66"/>
    </row>
    <row r="16" spans="1:12" ht="15">
      <c r="A16" s="57" t="s">
        <v>59</v>
      </c>
      <c r="B16" s="110">
        <v>1506</v>
      </c>
      <c r="C16" s="110">
        <v>1051.1</v>
      </c>
      <c r="D16" s="112">
        <f>C16/B16*100</f>
        <v>69.7941567065073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3124.7000000000003</v>
      </c>
      <c r="D17" s="114">
        <f t="shared" si="0"/>
        <v>27.787461093819477</v>
      </c>
      <c r="L17" s="66"/>
    </row>
    <row r="18" spans="1:12" ht="15">
      <c r="A18" s="56" t="s">
        <v>60</v>
      </c>
      <c r="B18" s="109">
        <v>1850</v>
      </c>
      <c r="C18" s="109">
        <v>194.2</v>
      </c>
      <c r="D18" s="114">
        <f t="shared" si="0"/>
        <v>10.497297297297296</v>
      </c>
      <c r="L18" s="66"/>
    </row>
    <row r="19" spans="1:12" ht="15">
      <c r="A19" s="56" t="s">
        <v>10</v>
      </c>
      <c r="B19" s="110">
        <v>625</v>
      </c>
      <c r="C19" s="110">
        <v>136.7</v>
      </c>
      <c r="D19" s="112">
        <f t="shared" si="0"/>
        <v>21.871999999999996</v>
      </c>
      <c r="L19" s="66"/>
    </row>
    <row r="20" spans="1:12" ht="15">
      <c r="A20" s="56" t="s">
        <v>61</v>
      </c>
      <c r="B20" s="110">
        <v>8770</v>
      </c>
      <c r="C20" s="110">
        <v>2793.8</v>
      </c>
      <c r="D20" s="112">
        <f t="shared" si="0"/>
        <v>31.856328392246297</v>
      </c>
      <c r="L20" s="66"/>
    </row>
    <row r="21" spans="1:12" ht="15">
      <c r="A21" s="55" t="s">
        <v>43</v>
      </c>
      <c r="B21" s="111">
        <v>2117</v>
      </c>
      <c r="C21" s="111">
        <v>823.3</v>
      </c>
      <c r="D21" s="114">
        <f>C21/B21*100</f>
        <v>38.88993859234766</v>
      </c>
      <c r="L21" s="66"/>
    </row>
    <row r="22" spans="1:12" ht="24">
      <c r="A22" s="55" t="s">
        <v>11</v>
      </c>
      <c r="B22" s="111">
        <v>43340</v>
      </c>
      <c r="C22" s="111">
        <v>26697.5</v>
      </c>
      <c r="D22" s="114">
        <f>C22/B22*100</f>
        <v>61.60013844023996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2959.9</v>
      </c>
      <c r="D23" s="114">
        <f t="shared" si="0"/>
        <v>88.88588588588588</v>
      </c>
      <c r="L23" s="66"/>
    </row>
    <row r="24" spans="1:12" ht="15">
      <c r="A24" s="56" t="s">
        <v>13</v>
      </c>
      <c r="B24" s="110">
        <v>3330</v>
      </c>
      <c r="C24" s="110">
        <v>2959.9</v>
      </c>
      <c r="D24" s="112">
        <f t="shared" si="0"/>
        <v>88.88588588588588</v>
      </c>
      <c r="L24" s="66"/>
    </row>
    <row r="25" spans="1:12" ht="24">
      <c r="A25" s="55" t="s">
        <v>14</v>
      </c>
      <c r="B25" s="111">
        <v>20650</v>
      </c>
      <c r="C25" s="111">
        <v>8903.1</v>
      </c>
      <c r="D25" s="114">
        <f>C25/B25*100</f>
        <v>43.114285714285714</v>
      </c>
      <c r="L25" s="66"/>
    </row>
    <row r="26" spans="1:12" ht="15" customHeight="1">
      <c r="A26" s="55" t="s">
        <v>15</v>
      </c>
      <c r="B26" s="111">
        <v>626</v>
      </c>
      <c r="C26" s="111">
        <v>508.8</v>
      </c>
      <c r="D26" s="114">
        <f>C26/B26*100</f>
        <v>81.27795527156549</v>
      </c>
      <c r="L26" s="66"/>
    </row>
    <row r="27" spans="1:12" ht="15">
      <c r="A27" s="55" t="s">
        <v>16</v>
      </c>
      <c r="B27" s="111">
        <v>14600</v>
      </c>
      <c r="C27" s="111">
        <v>1611.9</v>
      </c>
      <c r="D27" s="114">
        <f t="shared" si="0"/>
        <v>11.040410958904111</v>
      </c>
      <c r="L27" s="66"/>
    </row>
    <row r="28" spans="1:12" ht="15">
      <c r="A28" s="55" t="s">
        <v>17</v>
      </c>
      <c r="B28" s="111">
        <v>1085.2</v>
      </c>
      <c r="C28" s="111">
        <v>1071.2</v>
      </c>
      <c r="D28" s="114">
        <f t="shared" si="0"/>
        <v>98.70991522300037</v>
      </c>
      <c r="L28" s="66"/>
    </row>
    <row r="29" spans="1:12" s="105" customFormat="1" ht="15">
      <c r="A29" s="76" t="s">
        <v>18</v>
      </c>
      <c r="B29" s="70">
        <f>B30+B37+B38+B39+B35+B36</f>
        <v>776587.3</v>
      </c>
      <c r="C29" s="70">
        <f>C30+C37+C38+C39+C35+C36</f>
        <v>457556</v>
      </c>
      <c r="D29" s="114">
        <f t="shared" si="0"/>
        <v>58.918810544545344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768560</v>
      </c>
      <c r="C30" s="109">
        <f>C31+C32+C33+C34</f>
        <v>457005.2</v>
      </c>
      <c r="D30" s="112">
        <f t="shared" si="0"/>
        <v>59.46252732382638</v>
      </c>
      <c r="L30" s="66"/>
    </row>
    <row r="31" spans="1:12" ht="15">
      <c r="A31" s="79" t="s">
        <v>20</v>
      </c>
      <c r="B31" s="110">
        <v>251345.2</v>
      </c>
      <c r="C31" s="110">
        <v>177083.5</v>
      </c>
      <c r="D31" s="112">
        <f t="shared" si="0"/>
        <v>70.4542995052223</v>
      </c>
      <c r="L31" s="66"/>
    </row>
    <row r="32" spans="1:12" ht="24">
      <c r="A32" s="79" t="s">
        <v>45</v>
      </c>
      <c r="B32" s="110">
        <v>31041.7</v>
      </c>
      <c r="C32" s="110">
        <v>18888.5</v>
      </c>
      <c r="D32" s="112">
        <f t="shared" si="0"/>
        <v>60.848793719416136</v>
      </c>
      <c r="L32" s="66"/>
    </row>
    <row r="33" spans="1:12" ht="15">
      <c r="A33" s="56" t="s">
        <v>46</v>
      </c>
      <c r="B33" s="110">
        <v>469888.1</v>
      </c>
      <c r="C33" s="110">
        <v>251438.5</v>
      </c>
      <c r="D33" s="112">
        <f t="shared" si="0"/>
        <v>53.51029319533737</v>
      </c>
      <c r="L33" s="66"/>
    </row>
    <row r="34" spans="1:12" ht="15">
      <c r="A34" s="58" t="s">
        <v>21</v>
      </c>
      <c r="B34" s="110">
        <v>16285</v>
      </c>
      <c r="C34" s="110">
        <v>9594.7</v>
      </c>
      <c r="D34" s="112">
        <f>C34/B34*100</f>
        <v>58.917408658274496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8027.3</v>
      </c>
      <c r="C37" s="110">
        <v>590.6</v>
      </c>
      <c r="D37" s="112">
        <f>C37/B37*100</f>
        <v>7.357392896739875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1018422.5</v>
      </c>
      <c r="C40" s="70">
        <f>C7+C29</f>
        <v>588378.8</v>
      </c>
      <c r="D40" s="114">
        <f>C40/B40*100</f>
        <v>57.77354683346058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90555.4</v>
      </c>
      <c r="C42" s="109">
        <v>49958.1</v>
      </c>
      <c r="D42" s="112">
        <f>C42/B42*100</f>
        <v>55.168548755789274</v>
      </c>
      <c r="L42" s="66"/>
    </row>
    <row r="43" spans="1:12" ht="22.5" customHeight="1">
      <c r="A43" s="56" t="s">
        <v>24</v>
      </c>
      <c r="B43" s="109">
        <v>4029.8</v>
      </c>
      <c r="C43" s="109">
        <v>2607</v>
      </c>
      <c r="D43" s="112">
        <f aca="true" t="shared" si="1" ref="D43:D49">C43/B43*100</f>
        <v>64.69303687527916</v>
      </c>
      <c r="L43" s="66"/>
    </row>
    <row r="44" spans="1:12" ht="15">
      <c r="A44" s="56" t="s">
        <v>25</v>
      </c>
      <c r="B44" s="109">
        <v>29572.5</v>
      </c>
      <c r="C44" s="109">
        <v>12051.8</v>
      </c>
      <c r="D44" s="112">
        <f t="shared" si="1"/>
        <v>40.75340265449319</v>
      </c>
      <c r="L44" s="66"/>
    </row>
    <row r="45" spans="1:12" ht="15">
      <c r="A45" s="56" t="s">
        <v>26</v>
      </c>
      <c r="B45" s="109">
        <v>122467</v>
      </c>
      <c r="C45" s="109">
        <v>49642.1</v>
      </c>
      <c r="D45" s="112">
        <f t="shared" si="1"/>
        <v>40.535082920296894</v>
      </c>
      <c r="L45" s="66"/>
    </row>
    <row r="46" spans="1:12" ht="15">
      <c r="A46" s="56" t="s">
        <v>27</v>
      </c>
      <c r="B46" s="109">
        <v>479933.3</v>
      </c>
      <c r="C46" s="109">
        <v>309187.6</v>
      </c>
      <c r="D46" s="112">
        <f t="shared" si="1"/>
        <v>64.42303545096787</v>
      </c>
      <c r="L46" s="66"/>
    </row>
    <row r="47" spans="1:12" ht="15">
      <c r="A47" s="56" t="s">
        <v>28</v>
      </c>
      <c r="B47" s="109">
        <v>130008.6</v>
      </c>
      <c r="C47" s="109">
        <v>79478.1</v>
      </c>
      <c r="D47" s="112">
        <f t="shared" si="1"/>
        <v>61.13295581984577</v>
      </c>
      <c r="L47" s="66"/>
    </row>
    <row r="48" spans="1:12" ht="15">
      <c r="A48" s="56" t="s">
        <v>29</v>
      </c>
      <c r="B48" s="109">
        <v>169723.8</v>
      </c>
      <c r="C48" s="109">
        <v>77084.6</v>
      </c>
      <c r="D48" s="112">
        <f t="shared" si="1"/>
        <v>45.41767271296071</v>
      </c>
      <c r="L48" s="66"/>
    </row>
    <row r="49" spans="1:12" ht="15">
      <c r="A49" s="56" t="s">
        <v>30</v>
      </c>
      <c r="B49" s="109">
        <v>82.1</v>
      </c>
      <c r="C49" s="113">
        <v>51.3</v>
      </c>
      <c r="D49" s="112">
        <f t="shared" si="1"/>
        <v>62.48477466504263</v>
      </c>
      <c r="E49" s="106"/>
      <c r="L49" s="66"/>
    </row>
    <row r="50" spans="1:12" ht="15">
      <c r="A50" s="58" t="s">
        <v>31</v>
      </c>
      <c r="B50" s="109">
        <v>50</v>
      </c>
      <c r="C50" s="109">
        <v>3.7</v>
      </c>
      <c r="D50" s="112">
        <f>C50/B50*100</f>
        <v>7.400000000000001</v>
      </c>
      <c r="L50" s="66"/>
    </row>
    <row r="51" spans="1:12" ht="15">
      <c r="A51" s="55" t="s">
        <v>32</v>
      </c>
      <c r="B51" s="70">
        <f>SUM(B42:B50)</f>
        <v>1026422.4999999999</v>
      </c>
      <c r="C51" s="70">
        <f>SUM(C42:C50)</f>
        <v>580064.2999999999</v>
      </c>
      <c r="D51" s="114">
        <f>C51/B51*100</f>
        <v>56.5132097162718</v>
      </c>
      <c r="L51" s="66"/>
    </row>
    <row r="52" spans="1:12" ht="15">
      <c r="A52" s="55" t="s">
        <v>33</v>
      </c>
      <c r="B52" s="70">
        <f>B40-B51</f>
        <v>-7999.999999999884</v>
      </c>
      <c r="C52" s="70">
        <f>C40-C51</f>
        <v>8314.500000000116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-8314.5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-185.6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-185.6</v>
      </c>
      <c r="D61" s="92"/>
    </row>
    <row r="62" spans="1:11" ht="15">
      <c r="A62" s="55" t="s">
        <v>37</v>
      </c>
      <c r="B62" s="119"/>
      <c r="C62" s="119">
        <v>-8128.9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123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Width="0" fitToHeight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">
      <selection activeCell="B37" sqref="B37:C37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65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241835.2</v>
      </c>
      <c r="C7" s="70">
        <f>C8+C10+C12+C17+C21+C22+C23+C25+C26+C27+C28</f>
        <v>110747.4</v>
      </c>
      <c r="D7" s="114">
        <f>C7/B7*100</f>
        <v>45.79457415628493</v>
      </c>
      <c r="L7" s="66"/>
    </row>
    <row r="8" spans="1:12" ht="15">
      <c r="A8" s="55" t="s">
        <v>5</v>
      </c>
      <c r="B8" s="70">
        <f>B9</f>
        <v>110616</v>
      </c>
      <c r="C8" s="70">
        <f>C9</f>
        <v>52023.9</v>
      </c>
      <c r="D8" s="114">
        <f aca="true" t="shared" si="0" ref="D8:D33">C8/B8*100</f>
        <v>47.03108049468431</v>
      </c>
      <c r="L8" s="66"/>
    </row>
    <row r="9" spans="1:12" ht="15">
      <c r="A9" s="56" t="s">
        <v>6</v>
      </c>
      <c r="B9" s="109">
        <v>110616</v>
      </c>
      <c r="C9" s="109">
        <v>52023.9</v>
      </c>
      <c r="D9" s="112">
        <f t="shared" si="0"/>
        <v>47.03108049468431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9767.9</v>
      </c>
      <c r="D10" s="114">
        <f t="shared" si="0"/>
        <v>47.04474305254539</v>
      </c>
      <c r="L10" s="66"/>
    </row>
    <row r="11" spans="1:12" ht="24">
      <c r="A11" s="56" t="s">
        <v>42</v>
      </c>
      <c r="B11" s="110">
        <v>20763</v>
      </c>
      <c r="C11" s="110">
        <v>9767.9</v>
      </c>
      <c r="D11" s="112">
        <f t="shared" si="0"/>
        <v>47.04474305254539</v>
      </c>
      <c r="L11" s="66"/>
    </row>
    <row r="12" spans="1:12" ht="15">
      <c r="A12" s="55" t="s">
        <v>8</v>
      </c>
      <c r="B12" s="70">
        <f>B13+B14+B15+B16</f>
        <v>13463</v>
      </c>
      <c r="C12" s="70">
        <f>C13+C14+C15+C16</f>
        <v>10228.4</v>
      </c>
      <c r="D12" s="114">
        <f t="shared" si="0"/>
        <v>75.9741513778504</v>
      </c>
      <c r="L12" s="66"/>
    </row>
    <row r="13" spans="1:12" ht="15">
      <c r="A13" s="57" t="s">
        <v>44</v>
      </c>
      <c r="B13" s="109">
        <v>9160</v>
      </c>
      <c r="C13" s="109">
        <v>6616.9</v>
      </c>
      <c r="D13" s="112">
        <f>C13/B13*100</f>
        <v>72.23689956331877</v>
      </c>
      <c r="L13" s="66"/>
    </row>
    <row r="14" spans="1:12" ht="15">
      <c r="A14" s="57" t="s">
        <v>57</v>
      </c>
      <c r="B14" s="110">
        <v>1430</v>
      </c>
      <c r="C14" s="110">
        <v>1427.9</v>
      </c>
      <c r="D14" s="112">
        <f>C14/B14*100</f>
        <v>99.85314685314685</v>
      </c>
      <c r="L14" s="66"/>
    </row>
    <row r="15" spans="1:12" ht="15">
      <c r="A15" s="57" t="s">
        <v>58</v>
      </c>
      <c r="B15" s="110">
        <v>1367</v>
      </c>
      <c r="C15" s="110">
        <v>1257.1</v>
      </c>
      <c r="D15" s="112">
        <f>C15/B15*100</f>
        <v>91.96049743964886</v>
      </c>
      <c r="L15" s="66"/>
    </row>
    <row r="16" spans="1:12" ht="15">
      <c r="A16" s="57" t="s">
        <v>59</v>
      </c>
      <c r="B16" s="110">
        <v>1506</v>
      </c>
      <c r="C16" s="110">
        <v>926.5</v>
      </c>
      <c r="D16" s="112">
        <f>C16/B16*100</f>
        <v>61.52058432934927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2625.5</v>
      </c>
      <c r="D17" s="114">
        <f t="shared" si="0"/>
        <v>23.348154735437973</v>
      </c>
      <c r="L17" s="66"/>
    </row>
    <row r="18" spans="1:12" ht="15">
      <c r="A18" s="56" t="s">
        <v>60</v>
      </c>
      <c r="B18" s="109">
        <v>1850</v>
      </c>
      <c r="C18" s="109">
        <v>174.2</v>
      </c>
      <c r="D18" s="114">
        <f t="shared" si="0"/>
        <v>9.416216216216215</v>
      </c>
      <c r="L18" s="66"/>
    </row>
    <row r="19" spans="1:12" ht="15">
      <c r="A19" s="56" t="s">
        <v>10</v>
      </c>
      <c r="B19" s="110">
        <v>625</v>
      </c>
      <c r="C19" s="110">
        <v>118</v>
      </c>
      <c r="D19" s="112">
        <f t="shared" si="0"/>
        <v>18.88</v>
      </c>
      <c r="L19" s="66"/>
    </row>
    <row r="20" spans="1:12" ht="15">
      <c r="A20" s="56" t="s">
        <v>61</v>
      </c>
      <c r="B20" s="110">
        <v>8770</v>
      </c>
      <c r="C20" s="110">
        <v>2333.3</v>
      </c>
      <c r="D20" s="112">
        <f t="shared" si="0"/>
        <v>26.605473204104907</v>
      </c>
      <c r="L20" s="66"/>
    </row>
    <row r="21" spans="1:12" ht="15">
      <c r="A21" s="55" t="s">
        <v>43</v>
      </c>
      <c r="B21" s="111">
        <v>2117</v>
      </c>
      <c r="C21" s="111">
        <v>673.5</v>
      </c>
      <c r="D21" s="114">
        <f>C21/B21*100</f>
        <v>31.813887576759566</v>
      </c>
      <c r="L21" s="66"/>
    </row>
    <row r="22" spans="1:12" ht="24">
      <c r="A22" s="55" t="s">
        <v>11</v>
      </c>
      <c r="B22" s="111">
        <v>42640</v>
      </c>
      <c r="C22" s="111">
        <v>22539.4</v>
      </c>
      <c r="D22" s="114">
        <f>C22/B22*100</f>
        <v>52.85975609756098</v>
      </c>
      <c r="L22" s="66"/>
    </row>
    <row r="23" spans="1:12" ht="15">
      <c r="A23" s="55" t="s">
        <v>12</v>
      </c>
      <c r="B23" s="70">
        <f>B24</f>
        <v>3330</v>
      </c>
      <c r="C23" s="70">
        <v>1926.3</v>
      </c>
      <c r="D23" s="114">
        <f t="shared" si="0"/>
        <v>57.846846846846844</v>
      </c>
      <c r="L23" s="66"/>
    </row>
    <row r="24" spans="1:12" ht="15">
      <c r="A24" s="56" t="s">
        <v>13</v>
      </c>
      <c r="B24" s="110">
        <v>3330</v>
      </c>
      <c r="C24" s="110">
        <v>1926.3</v>
      </c>
      <c r="D24" s="112">
        <f t="shared" si="0"/>
        <v>57.846846846846844</v>
      </c>
      <c r="L24" s="66"/>
    </row>
    <row r="25" spans="1:12" ht="24">
      <c r="A25" s="55" t="s">
        <v>14</v>
      </c>
      <c r="B25" s="111">
        <v>20650</v>
      </c>
      <c r="C25" s="111">
        <v>7935</v>
      </c>
      <c r="D25" s="114">
        <f>C25/B25*100</f>
        <v>38.426150121065376</v>
      </c>
      <c r="L25" s="66"/>
    </row>
    <row r="26" spans="1:12" ht="15" customHeight="1">
      <c r="A26" s="55" t="s">
        <v>15</v>
      </c>
      <c r="B26" s="111">
        <v>626</v>
      </c>
      <c r="C26" s="111">
        <v>421.9</v>
      </c>
      <c r="D26" s="114">
        <f>C26/B26*100</f>
        <v>67.3961661341853</v>
      </c>
      <c r="L26" s="66"/>
    </row>
    <row r="27" spans="1:12" ht="15">
      <c r="A27" s="55" t="s">
        <v>16</v>
      </c>
      <c r="B27" s="111">
        <v>15300</v>
      </c>
      <c r="C27" s="111">
        <v>1606.2</v>
      </c>
      <c r="D27" s="114">
        <f t="shared" si="0"/>
        <v>10.498039215686275</v>
      </c>
      <c r="L27" s="66"/>
    </row>
    <row r="28" spans="1:12" ht="15">
      <c r="A28" s="55" t="s">
        <v>17</v>
      </c>
      <c r="B28" s="111">
        <v>1085.2</v>
      </c>
      <c r="C28" s="111">
        <v>999.4</v>
      </c>
      <c r="D28" s="114">
        <f t="shared" si="0"/>
        <v>92.09362329524511</v>
      </c>
      <c r="L28" s="66"/>
    </row>
    <row r="29" spans="1:12" s="105" customFormat="1" ht="15">
      <c r="A29" s="76" t="s">
        <v>18</v>
      </c>
      <c r="B29" s="70">
        <f>B30+B37+B38+B39+B35+B36</f>
        <v>619459.7</v>
      </c>
      <c r="C29" s="70">
        <f>C30+C37+C38+C39+C35+C36</f>
        <v>401875.50000000006</v>
      </c>
      <c r="D29" s="114">
        <f t="shared" si="0"/>
        <v>64.87516459908531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611459.7</v>
      </c>
      <c r="C30" s="109">
        <f>C31+C32+C33+C34</f>
        <v>401838.9</v>
      </c>
      <c r="D30" s="112">
        <f t="shared" si="0"/>
        <v>65.71796963888218</v>
      </c>
      <c r="L30" s="66"/>
    </row>
    <row r="31" spans="1:12" ht="15">
      <c r="A31" s="79" t="s">
        <v>20</v>
      </c>
      <c r="B31" s="110">
        <v>188107.2</v>
      </c>
      <c r="C31" s="110">
        <v>141790.6</v>
      </c>
      <c r="D31" s="112">
        <f t="shared" si="0"/>
        <v>75.37755067323313</v>
      </c>
      <c r="L31" s="66"/>
    </row>
    <row r="32" spans="1:12" ht="24">
      <c r="A32" s="79" t="s">
        <v>45</v>
      </c>
      <c r="B32" s="110">
        <v>30315.3</v>
      </c>
      <c r="C32" s="110">
        <v>18310</v>
      </c>
      <c r="D32" s="112">
        <f t="shared" si="0"/>
        <v>60.398544629279606</v>
      </c>
      <c r="L32" s="66"/>
    </row>
    <row r="33" spans="1:12" ht="15">
      <c r="A33" s="56" t="s">
        <v>46</v>
      </c>
      <c r="B33" s="110">
        <v>376839.6</v>
      </c>
      <c r="C33" s="110">
        <v>232248.3</v>
      </c>
      <c r="D33" s="112">
        <f t="shared" si="0"/>
        <v>61.63054519747925</v>
      </c>
      <c r="L33" s="66"/>
    </row>
    <row r="34" spans="1:12" ht="15">
      <c r="A34" s="58" t="s">
        <v>21</v>
      </c>
      <c r="B34" s="110">
        <v>16197.6</v>
      </c>
      <c r="C34" s="110">
        <v>9490</v>
      </c>
      <c r="D34" s="112">
        <f>C34/B34*100</f>
        <v>58.588926754580925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8000</v>
      </c>
      <c r="C37" s="110">
        <v>76.4</v>
      </c>
      <c r="D37" s="112">
        <f>C37/B37*100</f>
        <v>0.9550000000000001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861294.8999999999</v>
      </c>
      <c r="C40" s="70">
        <f>C7+C29</f>
        <v>512622.9</v>
      </c>
      <c r="D40" s="114">
        <f>C40/B40*100</f>
        <v>59.51769829358099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88630.6</v>
      </c>
      <c r="C42" s="109">
        <v>44790.6</v>
      </c>
      <c r="D42" s="112">
        <f>C42/B42*100</f>
        <v>50.536270768786395</v>
      </c>
      <c r="L42" s="66"/>
    </row>
    <row r="43" spans="1:12" ht="22.5" customHeight="1">
      <c r="A43" s="56" t="s">
        <v>24</v>
      </c>
      <c r="B43" s="109">
        <v>3857.6</v>
      </c>
      <c r="C43" s="109">
        <v>2304.3</v>
      </c>
      <c r="D43" s="112">
        <f aca="true" t="shared" si="1" ref="D43:D49">C43/B43*100</f>
        <v>59.734031522189966</v>
      </c>
      <c r="L43" s="66"/>
    </row>
    <row r="44" spans="1:12" ht="15">
      <c r="A44" s="56" t="s">
        <v>25</v>
      </c>
      <c r="B44" s="109">
        <v>21656.8</v>
      </c>
      <c r="C44" s="109">
        <v>11286.4</v>
      </c>
      <c r="D44" s="112">
        <f t="shared" si="1"/>
        <v>52.11480920542277</v>
      </c>
      <c r="L44" s="66"/>
    </row>
    <row r="45" spans="1:12" ht="15">
      <c r="A45" s="56" t="s">
        <v>26</v>
      </c>
      <c r="B45" s="109">
        <v>101209.3</v>
      </c>
      <c r="C45" s="109">
        <v>48645.4</v>
      </c>
      <c r="D45" s="112">
        <f t="shared" si="1"/>
        <v>48.06416011176838</v>
      </c>
      <c r="L45" s="66"/>
    </row>
    <row r="46" spans="1:12" ht="15">
      <c r="A46" s="56" t="s">
        <v>27</v>
      </c>
      <c r="B46" s="109">
        <v>394950.1</v>
      </c>
      <c r="C46" s="109">
        <v>266571.6</v>
      </c>
      <c r="D46" s="112">
        <f t="shared" si="1"/>
        <v>67.49500759716227</v>
      </c>
      <c r="L46" s="66"/>
    </row>
    <row r="47" spans="1:12" ht="15">
      <c r="A47" s="56" t="s">
        <v>28</v>
      </c>
      <c r="B47" s="109">
        <v>119689.3</v>
      </c>
      <c r="C47" s="109">
        <v>66083.2</v>
      </c>
      <c r="D47" s="112">
        <f t="shared" si="1"/>
        <v>55.212287146804265</v>
      </c>
      <c r="L47" s="66"/>
    </row>
    <row r="48" spans="1:12" ht="15">
      <c r="A48" s="56" t="s">
        <v>29</v>
      </c>
      <c r="B48" s="109">
        <v>139169.1</v>
      </c>
      <c r="C48" s="109">
        <v>66388</v>
      </c>
      <c r="D48" s="112">
        <f t="shared" si="1"/>
        <v>47.70311800536182</v>
      </c>
      <c r="L48" s="66"/>
    </row>
    <row r="49" spans="1:12" ht="15">
      <c r="A49" s="56" t="s">
        <v>30</v>
      </c>
      <c r="B49" s="109">
        <v>82.1</v>
      </c>
      <c r="C49" s="113">
        <v>43.7</v>
      </c>
      <c r="D49" s="112">
        <f t="shared" si="1"/>
        <v>53.22777101096224</v>
      </c>
      <c r="E49" s="106"/>
      <c r="L49" s="66"/>
    </row>
    <row r="50" spans="1:12" ht="15">
      <c r="A50" s="58" t="s">
        <v>31</v>
      </c>
      <c r="B50" s="109">
        <v>50</v>
      </c>
      <c r="C50" s="109">
        <v>3</v>
      </c>
      <c r="D50" s="112">
        <f>C50/B50*100</f>
        <v>6</v>
      </c>
      <c r="L50" s="66"/>
    </row>
    <row r="51" spans="1:12" ht="15">
      <c r="A51" s="55" t="s">
        <v>32</v>
      </c>
      <c r="B51" s="70">
        <f>SUM(B42:B50)</f>
        <v>869294.9</v>
      </c>
      <c r="C51" s="70">
        <f>SUM(C42:C50)</f>
        <v>506116.2</v>
      </c>
      <c r="D51" s="114">
        <f>C51/B51*100</f>
        <v>58.221462014789225</v>
      </c>
      <c r="L51" s="66"/>
    </row>
    <row r="52" spans="1:12" ht="15">
      <c r="A52" s="55" t="s">
        <v>33</v>
      </c>
      <c r="B52" s="70">
        <f>B40-B51</f>
        <v>-8000.000000000116</v>
      </c>
      <c r="C52" s="70">
        <f>C40-C51</f>
        <v>6506.700000000012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-6506.700000000001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-159.1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-159.1</v>
      </c>
      <c r="D61" s="92"/>
    </row>
    <row r="62" spans="1:11" ht="15">
      <c r="A62" s="55" t="s">
        <v>37</v>
      </c>
      <c r="B62" s="119"/>
      <c r="C62" s="119">
        <v>-6347.6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122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">
      <selection activeCell="B50" sqref="B50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64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5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242188.4</v>
      </c>
      <c r="C7" s="70">
        <f>C8+C10+C12+C17+C21+C22+C23+C25+C26+C27+C28</f>
        <v>90356.3</v>
      </c>
      <c r="D7" s="114">
        <f>C7/B7*100</f>
        <v>37.308269099593545</v>
      </c>
      <c r="L7" s="66"/>
    </row>
    <row r="8" spans="1:12" ht="15">
      <c r="A8" s="55" t="s">
        <v>5</v>
      </c>
      <c r="B8" s="70">
        <f>B9</f>
        <v>110616</v>
      </c>
      <c r="C8" s="70">
        <f>C9</f>
        <v>42460.7</v>
      </c>
      <c r="D8" s="114">
        <f aca="true" t="shared" si="0" ref="D8:D33">C8/B8*100</f>
        <v>38.38567657481738</v>
      </c>
      <c r="L8" s="66"/>
    </row>
    <row r="9" spans="1:12" ht="15">
      <c r="A9" s="56" t="s">
        <v>6</v>
      </c>
      <c r="B9" s="109">
        <v>110616</v>
      </c>
      <c r="C9" s="109">
        <v>42460.7</v>
      </c>
      <c r="D9" s="112">
        <f t="shared" si="0"/>
        <v>38.38567657481738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8105.3</v>
      </c>
      <c r="D10" s="114">
        <f t="shared" si="0"/>
        <v>39.03722968742475</v>
      </c>
      <c r="L10" s="66"/>
    </row>
    <row r="11" spans="1:12" ht="24">
      <c r="A11" s="56" t="s">
        <v>42</v>
      </c>
      <c r="B11" s="110">
        <v>20763</v>
      </c>
      <c r="C11" s="110">
        <v>8105.3</v>
      </c>
      <c r="D11" s="112">
        <f t="shared" si="0"/>
        <v>39.03722968742475</v>
      </c>
      <c r="L11" s="66"/>
    </row>
    <row r="12" spans="1:12" ht="15">
      <c r="A12" s="55" t="s">
        <v>8</v>
      </c>
      <c r="B12" s="70">
        <f>B13+B14+B15+B16</f>
        <v>9163</v>
      </c>
      <c r="C12" s="70">
        <f>C13+C14+C15+C16</f>
        <v>8577.4</v>
      </c>
      <c r="D12" s="114">
        <f t="shared" si="0"/>
        <v>93.60907999563462</v>
      </c>
      <c r="L12" s="66"/>
    </row>
    <row r="13" spans="1:12" ht="15">
      <c r="A13" s="57" t="s">
        <v>44</v>
      </c>
      <c r="B13" s="109">
        <v>7860</v>
      </c>
      <c r="C13" s="109">
        <v>5185.4</v>
      </c>
      <c r="D13" s="112">
        <f>C13/B13*100</f>
        <v>65.97201017811705</v>
      </c>
      <c r="L13" s="66"/>
    </row>
    <row r="14" spans="1:12" ht="15">
      <c r="A14" s="57" t="s">
        <v>57</v>
      </c>
      <c r="B14" s="110">
        <v>1100</v>
      </c>
      <c r="C14" s="110">
        <v>1395.7</v>
      </c>
      <c r="D14" s="112">
        <f>C14/B14*100</f>
        <v>126.88181818181819</v>
      </c>
      <c r="L14" s="66"/>
    </row>
    <row r="15" spans="1:12" ht="15">
      <c r="A15" s="57" t="s">
        <v>58</v>
      </c>
      <c r="B15" s="110">
        <v>197</v>
      </c>
      <c r="C15" s="110">
        <v>1256.2</v>
      </c>
      <c r="D15" s="112">
        <f>C15/B15*100</f>
        <v>637.6649746192894</v>
      </c>
      <c r="L15" s="66"/>
    </row>
    <row r="16" spans="1:12" ht="15">
      <c r="A16" s="57" t="s">
        <v>59</v>
      </c>
      <c r="B16" s="110">
        <v>6</v>
      </c>
      <c r="C16" s="110">
        <v>740.1</v>
      </c>
      <c r="D16" s="112">
        <f>C16/B16*100</f>
        <v>12335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2257.4</v>
      </c>
      <c r="D17" s="114">
        <f t="shared" si="0"/>
        <v>20.074699866607382</v>
      </c>
      <c r="L17" s="66"/>
    </row>
    <row r="18" spans="1:12" ht="15">
      <c r="A18" s="56" t="s">
        <v>60</v>
      </c>
      <c r="B18" s="109">
        <v>1850</v>
      </c>
      <c r="C18" s="109">
        <v>154</v>
      </c>
      <c r="D18" s="114">
        <f t="shared" si="0"/>
        <v>8.324324324324325</v>
      </c>
      <c r="L18" s="66"/>
    </row>
    <row r="19" spans="1:12" ht="15">
      <c r="A19" s="56" t="s">
        <v>10</v>
      </c>
      <c r="B19" s="110">
        <v>625</v>
      </c>
      <c r="C19" s="110">
        <v>111.2</v>
      </c>
      <c r="D19" s="112">
        <f t="shared" si="0"/>
        <v>17.791999999999998</v>
      </c>
      <c r="L19" s="66"/>
    </row>
    <row r="20" spans="1:12" ht="15">
      <c r="A20" s="56" t="s">
        <v>61</v>
      </c>
      <c r="B20" s="110">
        <v>8770</v>
      </c>
      <c r="C20" s="110">
        <v>1992.2</v>
      </c>
      <c r="D20" s="112">
        <f t="shared" si="0"/>
        <v>22.716077537058155</v>
      </c>
      <c r="L20" s="66"/>
    </row>
    <row r="21" spans="1:12" ht="15">
      <c r="A21" s="55" t="s">
        <v>43</v>
      </c>
      <c r="B21" s="111">
        <v>2117</v>
      </c>
      <c r="C21" s="111">
        <v>525.4</v>
      </c>
      <c r="D21" s="114">
        <f>C21/B21*100</f>
        <v>24.818138875767595</v>
      </c>
      <c r="L21" s="66"/>
    </row>
    <row r="22" spans="1:12" ht="24">
      <c r="A22" s="55" t="s">
        <v>11</v>
      </c>
      <c r="B22" s="111">
        <v>42640</v>
      </c>
      <c r="C22" s="111">
        <v>18536.5</v>
      </c>
      <c r="D22" s="114">
        <f>C22/B22*100</f>
        <v>43.472091932457786</v>
      </c>
      <c r="L22" s="66"/>
    </row>
    <row r="23" spans="1:12" ht="15">
      <c r="A23" s="55" t="s">
        <v>12</v>
      </c>
      <c r="B23" s="70">
        <f>B24</f>
        <v>3330</v>
      </c>
      <c r="C23" s="70">
        <v>1926.3</v>
      </c>
      <c r="D23" s="114">
        <f t="shared" si="0"/>
        <v>57.846846846846844</v>
      </c>
      <c r="L23" s="66"/>
    </row>
    <row r="24" spans="1:12" ht="15">
      <c r="A24" s="56" t="s">
        <v>13</v>
      </c>
      <c r="B24" s="110">
        <v>3330</v>
      </c>
      <c r="C24" s="110">
        <v>1926.3</v>
      </c>
      <c r="D24" s="112">
        <f t="shared" si="0"/>
        <v>57.846846846846844</v>
      </c>
      <c r="L24" s="66"/>
    </row>
    <row r="25" spans="1:12" ht="24">
      <c r="A25" s="55" t="s">
        <v>14</v>
      </c>
      <c r="B25" s="111">
        <v>20650</v>
      </c>
      <c r="C25" s="111">
        <v>6361</v>
      </c>
      <c r="D25" s="114">
        <f>C25/B25*100</f>
        <v>30.803874092009686</v>
      </c>
      <c r="L25" s="66"/>
    </row>
    <row r="26" spans="1:12" ht="15" customHeight="1">
      <c r="A26" s="55" t="s">
        <v>15</v>
      </c>
      <c r="B26" s="111">
        <v>626</v>
      </c>
      <c r="C26" s="111">
        <v>421.9</v>
      </c>
      <c r="D26" s="114">
        <f>C26/B26*100</f>
        <v>67.3961661341853</v>
      </c>
      <c r="L26" s="66"/>
    </row>
    <row r="27" spans="1:12" ht="15">
      <c r="A27" s="55" t="s">
        <v>16</v>
      </c>
      <c r="B27" s="111">
        <v>19600</v>
      </c>
      <c r="C27" s="111">
        <v>725.9</v>
      </c>
      <c r="D27" s="114">
        <f t="shared" si="0"/>
        <v>3.7035714285714283</v>
      </c>
      <c r="L27" s="66"/>
    </row>
    <row r="28" spans="1:12" ht="15">
      <c r="A28" s="55" t="s">
        <v>17</v>
      </c>
      <c r="B28" s="111">
        <v>1438.4</v>
      </c>
      <c r="C28" s="111">
        <v>458.5</v>
      </c>
      <c r="D28" s="114">
        <f t="shared" si="0"/>
        <v>31.875695216907673</v>
      </c>
      <c r="L28" s="66"/>
    </row>
    <row r="29" spans="1:12" s="105" customFormat="1" ht="15">
      <c r="A29" s="76" t="s">
        <v>18</v>
      </c>
      <c r="B29" s="70">
        <f>B30+B37+B38+B39+B35+B36</f>
        <v>622248.2</v>
      </c>
      <c r="C29" s="70">
        <f>C30+C37+C38+C39+C35+C36</f>
        <v>295006.6</v>
      </c>
      <c r="D29" s="114">
        <f t="shared" si="0"/>
        <v>47.40979564103199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614248.2</v>
      </c>
      <c r="C30" s="109">
        <f>C31+C32+C33+C34</f>
        <v>294982.8</v>
      </c>
      <c r="D30" s="112">
        <f t="shared" si="0"/>
        <v>48.02338859112652</v>
      </c>
      <c r="L30" s="66"/>
    </row>
    <row r="31" spans="1:12" ht="15">
      <c r="A31" s="79" t="s">
        <v>20</v>
      </c>
      <c r="B31" s="110">
        <v>188107.2</v>
      </c>
      <c r="C31" s="110">
        <v>113841.8</v>
      </c>
      <c r="D31" s="112">
        <f t="shared" si="0"/>
        <v>60.519639864928074</v>
      </c>
      <c r="L31" s="66"/>
    </row>
    <row r="32" spans="1:12" ht="24">
      <c r="A32" s="79" t="s">
        <v>45</v>
      </c>
      <c r="B32" s="110">
        <v>33103.8</v>
      </c>
      <c r="C32" s="110">
        <v>7382</v>
      </c>
      <c r="D32" s="112">
        <f t="shared" si="0"/>
        <v>22.299554733897615</v>
      </c>
      <c r="L32" s="66"/>
    </row>
    <row r="33" spans="1:12" ht="15">
      <c r="A33" s="56" t="s">
        <v>46</v>
      </c>
      <c r="B33" s="110">
        <v>376839.6</v>
      </c>
      <c r="C33" s="110">
        <v>167416</v>
      </c>
      <c r="D33" s="112">
        <f t="shared" si="0"/>
        <v>44.426328867772924</v>
      </c>
      <c r="L33" s="66"/>
    </row>
    <row r="34" spans="1:12" ht="15">
      <c r="A34" s="58" t="s">
        <v>21</v>
      </c>
      <c r="B34" s="110">
        <v>16197.6</v>
      </c>
      <c r="C34" s="110">
        <v>6343</v>
      </c>
      <c r="D34" s="112">
        <f>C34/B34*100</f>
        <v>39.16012248728207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12.75" customHeight="1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8000</v>
      </c>
      <c r="C37" s="110">
        <v>63.6</v>
      </c>
      <c r="D37" s="112">
        <f>C37/B37*100</f>
        <v>0.795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>
        <v>-39.8</v>
      </c>
      <c r="D39" s="112"/>
      <c r="L39" s="66"/>
    </row>
    <row r="40" spans="1:12" ht="15">
      <c r="A40" s="55" t="s">
        <v>22</v>
      </c>
      <c r="B40" s="70">
        <f>B7+B29</f>
        <v>864436.6</v>
      </c>
      <c r="C40" s="70">
        <f>C7+C29</f>
        <v>385362.89999999997</v>
      </c>
      <c r="D40" s="114">
        <f>C40/B40*100</f>
        <v>44.57966032442402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87534.2</v>
      </c>
      <c r="C42" s="109">
        <v>36603</v>
      </c>
      <c r="D42" s="112">
        <f>C42/B42*100</f>
        <v>41.81565605214877</v>
      </c>
      <c r="L42" s="66"/>
    </row>
    <row r="43" spans="1:12" ht="22.5" customHeight="1">
      <c r="A43" s="56" t="s">
        <v>24</v>
      </c>
      <c r="B43" s="109">
        <v>4173.6</v>
      </c>
      <c r="C43" s="109">
        <v>1930.5</v>
      </c>
      <c r="D43" s="112">
        <f aca="true" t="shared" si="1" ref="D43:D49">C43/B43*100</f>
        <v>46.25503162737205</v>
      </c>
      <c r="L43" s="66"/>
    </row>
    <row r="44" spans="1:12" ht="15">
      <c r="A44" s="56" t="s">
        <v>25</v>
      </c>
      <c r="B44" s="109">
        <v>27258.6</v>
      </c>
      <c r="C44" s="109">
        <v>10696.2</v>
      </c>
      <c r="D44" s="112">
        <f t="shared" si="1"/>
        <v>39.23972617816029</v>
      </c>
      <c r="L44" s="66"/>
    </row>
    <row r="45" spans="1:12" ht="15">
      <c r="A45" s="56" t="s">
        <v>26</v>
      </c>
      <c r="B45" s="109">
        <v>99571.8</v>
      </c>
      <c r="C45" s="109">
        <v>25585.2</v>
      </c>
      <c r="D45" s="112">
        <f t="shared" si="1"/>
        <v>25.695226961850643</v>
      </c>
      <c r="L45" s="66"/>
    </row>
    <row r="46" spans="1:12" ht="15">
      <c r="A46" s="56" t="s">
        <v>27</v>
      </c>
      <c r="B46" s="109">
        <v>394950.1</v>
      </c>
      <c r="C46" s="109">
        <v>201568.4</v>
      </c>
      <c r="D46" s="112">
        <f t="shared" si="1"/>
        <v>51.0364220695222</v>
      </c>
      <c r="L46" s="66"/>
    </row>
    <row r="47" spans="1:12" ht="15">
      <c r="A47" s="56" t="s">
        <v>28</v>
      </c>
      <c r="B47" s="109">
        <v>119647.1</v>
      </c>
      <c r="C47" s="109">
        <v>55903.5</v>
      </c>
      <c r="D47" s="112">
        <f t="shared" si="1"/>
        <v>46.723656486450565</v>
      </c>
      <c r="L47" s="66"/>
    </row>
    <row r="48" spans="1:12" ht="15">
      <c r="A48" s="56" t="s">
        <v>29</v>
      </c>
      <c r="B48" s="109">
        <v>139169.1</v>
      </c>
      <c r="C48" s="109">
        <v>54495.4</v>
      </c>
      <c r="D48" s="112">
        <f t="shared" si="1"/>
        <v>39.15768658416272</v>
      </c>
      <c r="L48" s="66"/>
    </row>
    <row r="49" spans="1:12" ht="15">
      <c r="A49" s="56" t="s">
        <v>30</v>
      </c>
      <c r="B49" s="109">
        <v>82.2</v>
      </c>
      <c r="C49" s="113">
        <v>36.1</v>
      </c>
      <c r="D49" s="112">
        <f t="shared" si="1"/>
        <v>43.91727493917275</v>
      </c>
      <c r="E49" s="106"/>
      <c r="L49" s="66"/>
    </row>
    <row r="50" spans="1:12" ht="15">
      <c r="A50" s="58" t="s">
        <v>31</v>
      </c>
      <c r="B50" s="109">
        <v>50</v>
      </c>
      <c r="C50" s="109">
        <v>2.4</v>
      </c>
      <c r="D50" s="112">
        <f>C50/B50*100</f>
        <v>4.8</v>
      </c>
      <c r="L50" s="66"/>
    </row>
    <row r="51" spans="1:12" ht="15">
      <c r="A51" s="55" t="s">
        <v>32</v>
      </c>
      <c r="B51" s="70">
        <f>SUM(B42:B50)</f>
        <v>872436.7</v>
      </c>
      <c r="C51" s="70">
        <f>SUM(C42:C50)</f>
        <v>386820.7</v>
      </c>
      <c r="D51" s="114">
        <f>C51/B51*100</f>
        <v>44.33796744222246</v>
      </c>
      <c r="L51" s="66"/>
    </row>
    <row r="52" spans="1:12" ht="15">
      <c r="A52" s="55" t="s">
        <v>33</v>
      </c>
      <c r="B52" s="70">
        <f>(-1)*B55</f>
        <v>-8000</v>
      </c>
      <c r="C52" s="70">
        <f>C40-C51</f>
        <v>-1457.8000000000466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1457.8000000000002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-132.6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-132.6</v>
      </c>
      <c r="D61" s="92"/>
    </row>
    <row r="62" spans="1:11" ht="15">
      <c r="A62" s="55" t="s">
        <v>37</v>
      </c>
      <c r="B62" s="119"/>
      <c r="C62" s="119">
        <v>1590.4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87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9">
      <selection activeCell="B37" sqref="B37:D62"/>
    </sheetView>
  </sheetViews>
  <sheetFormatPr defaultColWidth="9.140625" defaultRowHeight="15"/>
  <cols>
    <col min="1" max="1" width="66.8515625" style="32" customWidth="1"/>
    <col min="2" max="2" width="14.421875" style="30" customWidth="1"/>
    <col min="3" max="3" width="14.00390625" style="29" customWidth="1"/>
    <col min="4" max="4" width="11.28125" style="29" customWidth="1"/>
    <col min="5" max="6" width="3.57421875" style="9" customWidth="1"/>
    <col min="7" max="7" width="21.7109375" style="13" bestFit="1" customWidth="1"/>
    <col min="8" max="8" width="20.421875" style="13" bestFit="1" customWidth="1"/>
    <col min="9" max="10" width="21.7109375" style="13" bestFit="1" customWidth="1"/>
    <col min="11" max="11" width="20.7109375" style="13" customWidth="1"/>
    <col min="12" max="12" width="20.7109375" style="9" customWidth="1"/>
    <col min="13" max="14" width="10.57421875" style="9" bestFit="1" customWidth="1"/>
    <col min="15" max="16384" width="9.140625" style="9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63</v>
      </c>
      <c r="B3" s="131"/>
      <c r="C3" s="131"/>
      <c r="D3" s="131"/>
    </row>
    <row r="4" spans="1:4" ht="15">
      <c r="A4" s="51"/>
      <c r="B4" s="52"/>
      <c r="C4" s="31"/>
      <c r="D4" s="36" t="s">
        <v>41</v>
      </c>
    </row>
    <row r="5" spans="1:4" ht="15">
      <c r="A5" s="10" t="s">
        <v>0</v>
      </c>
      <c r="B5" s="14" t="s">
        <v>1</v>
      </c>
      <c r="C5" s="11" t="s">
        <v>2</v>
      </c>
      <c r="D5" s="11" t="s">
        <v>3</v>
      </c>
    </row>
    <row r="6" spans="1:4" ht="15">
      <c r="A6" s="12">
        <v>1</v>
      </c>
      <c r="B6" s="15">
        <v>2</v>
      </c>
      <c r="C6" s="15">
        <v>3</v>
      </c>
      <c r="D6" s="16">
        <v>4</v>
      </c>
    </row>
    <row r="7" spans="1:12" ht="15">
      <c r="A7" s="1" t="s">
        <v>4</v>
      </c>
      <c r="B7" s="70">
        <f>B8+B10+B12+B17+B21+B22+B23+B25+B26+B27+B28</f>
        <v>242188.4</v>
      </c>
      <c r="C7" s="70">
        <f>C8+C10+C12+C17+C21+C22+C23+C25+C26+C27+C28</f>
        <v>70705.5</v>
      </c>
      <c r="D7" s="114">
        <f>C7/B7*100</f>
        <v>29.194420542024307</v>
      </c>
      <c r="L7" s="13"/>
    </row>
    <row r="8" spans="1:12" ht="15">
      <c r="A8" s="2" t="s">
        <v>5</v>
      </c>
      <c r="B8" s="70">
        <f>B9</f>
        <v>110616</v>
      </c>
      <c r="C8" s="70">
        <f>C9</f>
        <v>33678.7</v>
      </c>
      <c r="D8" s="114">
        <f aca="true" t="shared" si="0" ref="D8:D33">C8/B8*100</f>
        <v>30.446499602227522</v>
      </c>
      <c r="L8" s="13"/>
    </row>
    <row r="9" spans="1:12" ht="15">
      <c r="A9" s="3" t="s">
        <v>6</v>
      </c>
      <c r="B9" s="109">
        <v>110616</v>
      </c>
      <c r="C9" s="109">
        <v>33678.7</v>
      </c>
      <c r="D9" s="112">
        <f t="shared" si="0"/>
        <v>30.446499602227522</v>
      </c>
      <c r="L9" s="13"/>
    </row>
    <row r="10" spans="1:12" ht="24">
      <c r="A10" s="2" t="s">
        <v>7</v>
      </c>
      <c r="B10" s="70">
        <f>B11</f>
        <v>20763</v>
      </c>
      <c r="C10" s="70">
        <f>C11</f>
        <v>6402.9</v>
      </c>
      <c r="D10" s="114">
        <f t="shared" si="0"/>
        <v>30.83802918653374</v>
      </c>
      <c r="L10" s="13"/>
    </row>
    <row r="11" spans="1:12" ht="24">
      <c r="A11" s="3" t="s">
        <v>42</v>
      </c>
      <c r="B11" s="110">
        <v>20763</v>
      </c>
      <c r="C11" s="110">
        <v>6402.9</v>
      </c>
      <c r="D11" s="112">
        <f t="shared" si="0"/>
        <v>30.83802918653374</v>
      </c>
      <c r="L11" s="13"/>
    </row>
    <row r="12" spans="1:12" ht="15">
      <c r="A12" s="2" t="s">
        <v>8</v>
      </c>
      <c r="B12" s="70">
        <f>B13+B14+B15+B16</f>
        <v>9163</v>
      </c>
      <c r="C12" s="70">
        <f>C13+C14+C15+C16</f>
        <v>6477</v>
      </c>
      <c r="D12" s="114">
        <f t="shared" si="0"/>
        <v>70.68645640074212</v>
      </c>
      <c r="L12" s="13"/>
    </row>
    <row r="13" spans="1:12" ht="15">
      <c r="A13" s="4" t="s">
        <v>44</v>
      </c>
      <c r="B13" s="109">
        <v>7860</v>
      </c>
      <c r="C13" s="109">
        <v>3141.1</v>
      </c>
      <c r="D13" s="112">
        <f>C13/B13*100</f>
        <v>39.963104325699746</v>
      </c>
      <c r="L13" s="13"/>
    </row>
    <row r="14" spans="1:12" ht="15">
      <c r="A14" s="4" t="s">
        <v>57</v>
      </c>
      <c r="B14" s="110">
        <v>1100</v>
      </c>
      <c r="C14" s="110">
        <v>1384.4</v>
      </c>
      <c r="D14" s="112">
        <f>C14/B14*100</f>
        <v>125.85454545454546</v>
      </c>
      <c r="L14" s="13"/>
    </row>
    <row r="15" spans="1:12" ht="15">
      <c r="A15" s="4" t="s">
        <v>58</v>
      </c>
      <c r="B15" s="110">
        <v>197</v>
      </c>
      <c r="C15" s="110">
        <v>1256.1</v>
      </c>
      <c r="D15" s="112">
        <f>C15/B15*100</f>
        <v>637.6142131979695</v>
      </c>
      <c r="L15" s="13"/>
    </row>
    <row r="16" spans="1:12" ht="15">
      <c r="A16" s="4" t="s">
        <v>59</v>
      </c>
      <c r="B16" s="110">
        <v>6</v>
      </c>
      <c r="C16" s="110">
        <v>695.4</v>
      </c>
      <c r="D16" s="112">
        <f>C16/B16*100</f>
        <v>11590</v>
      </c>
      <c r="L16" s="13"/>
    </row>
    <row r="17" spans="1:12" ht="15">
      <c r="A17" s="2" t="s">
        <v>9</v>
      </c>
      <c r="B17" s="70">
        <f>B18+B19+B20</f>
        <v>11245</v>
      </c>
      <c r="C17" s="70">
        <f>C18+C19+C20</f>
        <v>1620.4</v>
      </c>
      <c r="D17" s="114">
        <f t="shared" si="0"/>
        <v>14.409959982214318</v>
      </c>
      <c r="L17" s="13"/>
    </row>
    <row r="18" spans="1:12" ht="15">
      <c r="A18" s="3" t="s">
        <v>60</v>
      </c>
      <c r="B18" s="109">
        <v>1850</v>
      </c>
      <c r="C18" s="109">
        <v>124.4</v>
      </c>
      <c r="D18" s="114">
        <f t="shared" si="0"/>
        <v>6.724324324324325</v>
      </c>
      <c r="L18" s="13"/>
    </row>
    <row r="19" spans="1:12" ht="15">
      <c r="A19" s="3" t="s">
        <v>10</v>
      </c>
      <c r="B19" s="110">
        <v>625</v>
      </c>
      <c r="C19" s="110">
        <v>75.1</v>
      </c>
      <c r="D19" s="112">
        <f t="shared" si="0"/>
        <v>12.015999999999998</v>
      </c>
      <c r="L19" s="13"/>
    </row>
    <row r="20" spans="1:12" ht="15">
      <c r="A20" s="3" t="s">
        <v>61</v>
      </c>
      <c r="B20" s="110">
        <v>8770</v>
      </c>
      <c r="C20" s="110">
        <v>1420.9</v>
      </c>
      <c r="D20" s="112">
        <f t="shared" si="0"/>
        <v>16.201824401368302</v>
      </c>
      <c r="L20" s="13"/>
    </row>
    <row r="21" spans="1:12" ht="15">
      <c r="A21" s="2" t="s">
        <v>43</v>
      </c>
      <c r="B21" s="111">
        <v>2117</v>
      </c>
      <c r="C21" s="111">
        <v>431.3</v>
      </c>
      <c r="D21" s="114">
        <f>C21/B21*100</f>
        <v>20.373169579593764</v>
      </c>
      <c r="L21" s="13"/>
    </row>
    <row r="22" spans="1:12" ht="24">
      <c r="A22" s="2" t="s">
        <v>11</v>
      </c>
      <c r="B22" s="111">
        <v>42640</v>
      </c>
      <c r="C22" s="111">
        <v>14283.6</v>
      </c>
      <c r="D22" s="114">
        <f>C22/B22*100</f>
        <v>33.49812382739212</v>
      </c>
      <c r="L22" s="13"/>
    </row>
    <row r="23" spans="1:12" ht="15">
      <c r="A23" s="2" t="s">
        <v>12</v>
      </c>
      <c r="B23" s="70">
        <f>B24</f>
        <v>3330</v>
      </c>
      <c r="C23" s="70">
        <v>1926.3</v>
      </c>
      <c r="D23" s="114">
        <f t="shared" si="0"/>
        <v>57.846846846846844</v>
      </c>
      <c r="L23" s="13"/>
    </row>
    <row r="24" spans="1:12" ht="15">
      <c r="A24" s="3" t="s">
        <v>13</v>
      </c>
      <c r="B24" s="110">
        <v>3330</v>
      </c>
      <c r="C24" s="110">
        <v>1926.3</v>
      </c>
      <c r="D24" s="112">
        <f t="shared" si="0"/>
        <v>57.846846846846844</v>
      </c>
      <c r="L24" s="13"/>
    </row>
    <row r="25" spans="1:12" ht="24">
      <c r="A25" s="2" t="s">
        <v>14</v>
      </c>
      <c r="B25" s="111">
        <v>20650</v>
      </c>
      <c r="C25" s="111">
        <v>5304</v>
      </c>
      <c r="D25" s="114">
        <f>C25/B25*100</f>
        <v>25.685230024213073</v>
      </c>
      <c r="L25" s="13"/>
    </row>
    <row r="26" spans="1:12" ht="15" customHeight="1">
      <c r="A26" s="2" t="s">
        <v>15</v>
      </c>
      <c r="B26" s="111">
        <v>626</v>
      </c>
      <c r="C26" s="111">
        <v>314.2</v>
      </c>
      <c r="D26" s="114">
        <f>C26/B26*100</f>
        <v>50.19169329073482</v>
      </c>
      <c r="L26" s="13"/>
    </row>
    <row r="27" spans="1:12" ht="15">
      <c r="A27" s="2" t="s">
        <v>16</v>
      </c>
      <c r="B27" s="111">
        <v>19600</v>
      </c>
      <c r="C27" s="111">
        <v>142.2</v>
      </c>
      <c r="D27" s="114">
        <f t="shared" si="0"/>
        <v>0.7255102040816326</v>
      </c>
      <c r="L27" s="13"/>
    </row>
    <row r="28" spans="1:12" ht="15">
      <c r="A28" s="2" t="s">
        <v>17</v>
      </c>
      <c r="B28" s="111">
        <v>1438.4</v>
      </c>
      <c r="C28" s="111">
        <v>124.9</v>
      </c>
      <c r="D28" s="114">
        <f t="shared" si="0"/>
        <v>8.683259176863181</v>
      </c>
      <c r="L28" s="13"/>
    </row>
    <row r="29" spans="1:12" s="49" customFormat="1" ht="15">
      <c r="A29" s="23" t="s">
        <v>18</v>
      </c>
      <c r="B29" s="70">
        <f>B30+B37+B38+B39+B35+B36</f>
        <v>603476.7</v>
      </c>
      <c r="C29" s="70">
        <f>C30+C37+C38+C39+C35+C36</f>
        <v>215894.6</v>
      </c>
      <c r="D29" s="114">
        <f t="shared" si="0"/>
        <v>35.7751343175304</v>
      </c>
      <c r="G29" s="25"/>
      <c r="H29" s="25"/>
      <c r="I29" s="25"/>
      <c r="J29" s="25"/>
      <c r="K29" s="25"/>
      <c r="L29" s="25"/>
    </row>
    <row r="30" spans="1:12" ht="24">
      <c r="A30" s="26" t="s">
        <v>19</v>
      </c>
      <c r="B30" s="109">
        <f>B31+B32+B33+B34</f>
        <v>595476.7</v>
      </c>
      <c r="C30" s="109">
        <f>C31+C32+C33+C34</f>
        <v>215883.5</v>
      </c>
      <c r="D30" s="112">
        <f t="shared" si="0"/>
        <v>36.25389540850213</v>
      </c>
      <c r="L30" s="13"/>
    </row>
    <row r="31" spans="1:12" ht="15">
      <c r="A31" s="26" t="s">
        <v>20</v>
      </c>
      <c r="B31" s="28">
        <v>188107.2</v>
      </c>
      <c r="C31" s="28">
        <v>92975.8</v>
      </c>
      <c r="D31" s="27">
        <f t="shared" si="0"/>
        <v>49.427028843127744</v>
      </c>
      <c r="L31" s="13"/>
    </row>
    <row r="32" spans="1:12" ht="24">
      <c r="A32" s="26" t="s">
        <v>45</v>
      </c>
      <c r="B32" s="28">
        <v>33103.8</v>
      </c>
      <c r="C32" s="28">
        <v>5302.1</v>
      </c>
      <c r="D32" s="27">
        <f t="shared" si="0"/>
        <v>16.016590240395363</v>
      </c>
      <c r="L32" s="13"/>
    </row>
    <row r="33" spans="1:12" ht="15">
      <c r="A33" s="3" t="s">
        <v>46</v>
      </c>
      <c r="B33" s="22">
        <v>358068.1</v>
      </c>
      <c r="C33" s="22">
        <v>112707.2</v>
      </c>
      <c r="D33" s="21">
        <f t="shared" si="0"/>
        <v>31.47647053730841</v>
      </c>
      <c r="L33" s="13"/>
    </row>
    <row r="34" spans="1:12" ht="15">
      <c r="A34" s="5" t="s">
        <v>21</v>
      </c>
      <c r="B34" s="22">
        <v>16197.6</v>
      </c>
      <c r="C34" s="22">
        <v>4898.4</v>
      </c>
      <c r="D34" s="21">
        <f>C34/B34*100</f>
        <v>30.241517261816565</v>
      </c>
      <c r="L34" s="13"/>
    </row>
    <row r="35" spans="1:12" ht="24.75">
      <c r="A35" s="5" t="s">
        <v>47</v>
      </c>
      <c r="B35" s="22"/>
      <c r="C35" s="22"/>
      <c r="D35" s="21" t="e">
        <f>C35/B35*100</f>
        <v>#DIV/0!</v>
      </c>
      <c r="L35" s="13"/>
    </row>
    <row r="36" spans="1:12" ht="12.75" customHeight="1">
      <c r="A36" s="5" t="s">
        <v>56</v>
      </c>
      <c r="B36" s="22"/>
      <c r="C36" s="22"/>
      <c r="D36" s="21" t="e">
        <f>C36/B36*100</f>
        <v>#DIV/0!</v>
      </c>
      <c r="L36" s="13"/>
    </row>
    <row r="37" spans="1:12" ht="15">
      <c r="A37" s="3" t="s">
        <v>38</v>
      </c>
      <c r="B37" s="110">
        <v>8000</v>
      </c>
      <c r="C37" s="110">
        <v>50.9</v>
      </c>
      <c r="D37" s="112">
        <f>C37/B37*100</f>
        <v>0.63625</v>
      </c>
      <c r="L37" s="13"/>
    </row>
    <row r="38" spans="1:12" ht="48">
      <c r="A38" s="3" t="s">
        <v>48</v>
      </c>
      <c r="B38" s="110"/>
      <c r="C38" s="110"/>
      <c r="D38" s="112"/>
      <c r="L38" s="13"/>
    </row>
    <row r="39" spans="1:12" ht="24">
      <c r="A39" s="3" t="s">
        <v>39</v>
      </c>
      <c r="B39" s="110"/>
      <c r="C39" s="110">
        <v>-39.8</v>
      </c>
      <c r="D39" s="112"/>
      <c r="L39" s="13"/>
    </row>
    <row r="40" spans="1:12" ht="15">
      <c r="A40" s="2" t="s">
        <v>22</v>
      </c>
      <c r="B40" s="70">
        <f>B7+B29</f>
        <v>845665.1</v>
      </c>
      <c r="C40" s="70">
        <f>C7+C29</f>
        <v>286600.1</v>
      </c>
      <c r="D40" s="114">
        <f>C40/B40*100</f>
        <v>33.890496367888424</v>
      </c>
      <c r="L40" s="13"/>
    </row>
    <row r="41" spans="1:4" ht="15">
      <c r="A41" s="2"/>
      <c r="B41" s="70"/>
      <c r="C41" s="70"/>
      <c r="D41" s="114"/>
    </row>
    <row r="42" spans="1:12" ht="15">
      <c r="A42" s="3" t="s">
        <v>23</v>
      </c>
      <c r="B42" s="109">
        <v>87441.4</v>
      </c>
      <c r="C42" s="109">
        <v>28665.2</v>
      </c>
      <c r="D42" s="112">
        <f>C42/B42*100</f>
        <v>32.78218326787998</v>
      </c>
      <c r="L42" s="13"/>
    </row>
    <row r="43" spans="1:12" ht="22.5" customHeight="1">
      <c r="A43" s="3" t="s">
        <v>24</v>
      </c>
      <c r="B43" s="109">
        <v>4161.9</v>
      </c>
      <c r="C43" s="109">
        <v>1738.3</v>
      </c>
      <c r="D43" s="112">
        <f aca="true" t="shared" si="1" ref="D43:D49">C43/B43*100</f>
        <v>41.76698142675221</v>
      </c>
      <c r="L43" s="13"/>
    </row>
    <row r="44" spans="1:12" ht="15">
      <c r="A44" s="3" t="s">
        <v>25</v>
      </c>
      <c r="B44" s="109">
        <v>27689.3</v>
      </c>
      <c r="C44" s="109">
        <v>8081</v>
      </c>
      <c r="D44" s="112">
        <f t="shared" si="1"/>
        <v>29.18455865623183</v>
      </c>
      <c r="L44" s="13"/>
    </row>
    <row r="45" spans="1:12" ht="15">
      <c r="A45" s="3" t="s">
        <v>26</v>
      </c>
      <c r="B45" s="109">
        <v>99286.8</v>
      </c>
      <c r="C45" s="109">
        <v>4417.2</v>
      </c>
      <c r="D45" s="112">
        <f t="shared" si="1"/>
        <v>4.448929767098949</v>
      </c>
      <c r="L45" s="13"/>
    </row>
    <row r="46" spans="1:12" ht="15">
      <c r="A46" s="3" t="s">
        <v>27</v>
      </c>
      <c r="B46" s="109">
        <v>394950.1</v>
      </c>
      <c r="C46" s="109">
        <v>149650.7</v>
      </c>
      <c r="D46" s="112">
        <f t="shared" si="1"/>
        <v>37.89103990605396</v>
      </c>
      <c r="L46" s="13"/>
    </row>
    <row r="47" spans="1:12" ht="15">
      <c r="A47" s="3" t="s">
        <v>28</v>
      </c>
      <c r="B47" s="109">
        <v>119637.1</v>
      </c>
      <c r="C47" s="109">
        <v>41022.8</v>
      </c>
      <c r="D47" s="112">
        <f t="shared" si="1"/>
        <v>34.28936341653216</v>
      </c>
      <c r="L47" s="13"/>
    </row>
    <row r="48" spans="1:12" ht="15">
      <c r="A48" s="3" t="s">
        <v>29</v>
      </c>
      <c r="B48" s="109">
        <v>120366.4</v>
      </c>
      <c r="C48" s="109">
        <v>43590.8</v>
      </c>
      <c r="D48" s="112">
        <f t="shared" si="1"/>
        <v>36.2150899254277</v>
      </c>
      <c r="L48" s="13"/>
    </row>
    <row r="49" spans="1:12" ht="15">
      <c r="A49" s="3" t="s">
        <v>30</v>
      </c>
      <c r="B49" s="109">
        <v>82.2</v>
      </c>
      <c r="C49" s="113">
        <v>36.1</v>
      </c>
      <c r="D49" s="112">
        <f t="shared" si="1"/>
        <v>43.91727493917275</v>
      </c>
      <c r="E49" s="50"/>
      <c r="L49" s="13"/>
    </row>
    <row r="50" spans="1:12" ht="15">
      <c r="A50" s="5" t="s">
        <v>31</v>
      </c>
      <c r="B50" s="109">
        <v>50</v>
      </c>
      <c r="C50" s="109">
        <v>2.4</v>
      </c>
      <c r="D50" s="112">
        <f>C50/B50*100</f>
        <v>4.8</v>
      </c>
      <c r="L50" s="13"/>
    </row>
    <row r="51" spans="1:12" ht="15">
      <c r="A51" s="2" t="s">
        <v>32</v>
      </c>
      <c r="B51" s="70">
        <f>SUM(B42:B50)</f>
        <v>853665.2</v>
      </c>
      <c r="C51" s="70">
        <f>SUM(C42:C50)</f>
        <v>277204.5</v>
      </c>
      <c r="D51" s="114">
        <f>C51/B51*100</f>
        <v>32.47227367356664</v>
      </c>
      <c r="L51" s="13"/>
    </row>
    <row r="52" spans="1:12" ht="15">
      <c r="A52" s="2" t="s">
        <v>33</v>
      </c>
      <c r="B52" s="70">
        <f>(-1)*B55</f>
        <v>-8000</v>
      </c>
      <c r="C52" s="70">
        <f>C40-C51</f>
        <v>9395.599999999977</v>
      </c>
      <c r="D52" s="114"/>
      <c r="L52" s="13"/>
    </row>
    <row r="53" spans="1:4" ht="15">
      <c r="A53" s="6"/>
      <c r="B53" s="82"/>
      <c r="C53" s="104"/>
      <c r="D53" s="92"/>
    </row>
    <row r="54" spans="1:4" ht="15">
      <c r="A54" s="7"/>
      <c r="B54" s="83"/>
      <c r="C54" s="83"/>
      <c r="D54" s="92"/>
    </row>
    <row r="55" spans="1:4" ht="15">
      <c r="A55" s="8" t="s">
        <v>34</v>
      </c>
      <c r="B55" s="115">
        <f>B56+B59+B62</f>
        <v>8000</v>
      </c>
      <c r="C55" s="115">
        <f>C56+C59+C62</f>
        <v>-9395.6</v>
      </c>
      <c r="D55" s="94"/>
    </row>
    <row r="56" spans="1:4" ht="15">
      <c r="A56" s="2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3" t="s">
        <v>52</v>
      </c>
      <c r="B57" s="117">
        <v>8319</v>
      </c>
      <c r="C57" s="117"/>
      <c r="D57" s="92"/>
    </row>
    <row r="58" spans="1:4" ht="24">
      <c r="A58" s="3" t="s">
        <v>53</v>
      </c>
      <c r="B58" s="117">
        <v>0</v>
      </c>
      <c r="C58" s="109"/>
      <c r="D58" s="92"/>
    </row>
    <row r="59" spans="1:4" ht="15">
      <c r="A59" s="2" t="s">
        <v>36</v>
      </c>
      <c r="B59" s="118">
        <f>B61+B60</f>
        <v>-319</v>
      </c>
      <c r="C59" s="118">
        <f>C61+C60</f>
        <v>-132.6</v>
      </c>
      <c r="D59" s="92"/>
    </row>
    <row r="60" spans="1:4" ht="24">
      <c r="A60" s="3" t="s">
        <v>54</v>
      </c>
      <c r="B60" s="119">
        <v>0</v>
      </c>
      <c r="C60" s="120"/>
      <c r="D60" s="92"/>
    </row>
    <row r="61" spans="1:4" ht="24">
      <c r="A61" s="3" t="s">
        <v>55</v>
      </c>
      <c r="B61" s="119">
        <v>-319</v>
      </c>
      <c r="C61" s="120">
        <v>-132.6</v>
      </c>
      <c r="D61" s="92"/>
    </row>
    <row r="62" spans="1:11" ht="15">
      <c r="A62" s="2" t="s">
        <v>37</v>
      </c>
      <c r="B62" s="119"/>
      <c r="C62" s="119">
        <v>-9263</v>
      </c>
      <c r="D62" s="121"/>
      <c r="G62" s="9"/>
      <c r="H62" s="9"/>
      <c r="I62" s="9"/>
      <c r="J62" s="9"/>
      <c r="K62" s="9"/>
    </row>
    <row r="63" spans="1:11" ht="15">
      <c r="A63" s="33"/>
      <c r="B63" s="34"/>
      <c r="C63" s="35"/>
      <c r="D63" s="36"/>
      <c r="G63" s="9"/>
      <c r="H63" s="9"/>
      <c r="I63" s="9"/>
      <c r="J63" s="9"/>
      <c r="K63" s="9"/>
    </row>
    <row r="64" spans="1:11" ht="15">
      <c r="A64" s="37"/>
      <c r="B64" s="38"/>
      <c r="C64" s="36"/>
      <c r="D64" s="36"/>
      <c r="G64" s="9"/>
      <c r="H64" s="9"/>
      <c r="I64" s="9"/>
      <c r="J64" s="9"/>
      <c r="K64" s="9"/>
    </row>
    <row r="65" spans="1:11" ht="15">
      <c r="A65" s="37"/>
      <c r="B65" s="38"/>
      <c r="C65" s="36"/>
      <c r="D65" s="36"/>
      <c r="G65" s="9"/>
      <c r="H65" s="9"/>
      <c r="I65" s="9"/>
      <c r="J65" s="9"/>
      <c r="K65" s="9"/>
    </row>
    <row r="66" spans="1:11" ht="15">
      <c r="A66" s="39"/>
      <c r="B66" s="40"/>
      <c r="C66" s="40"/>
      <c r="D66" s="41"/>
      <c r="G66" s="9"/>
      <c r="H66" s="9"/>
      <c r="I66" s="9"/>
      <c r="J66" s="9"/>
      <c r="K66" s="9"/>
    </row>
    <row r="67" spans="1:11" ht="15">
      <c r="A67" s="42"/>
      <c r="B67" s="43"/>
      <c r="C67" s="43"/>
      <c r="D67" s="48"/>
      <c r="G67" s="9"/>
      <c r="H67" s="9"/>
      <c r="I67" s="9"/>
      <c r="J67" s="9"/>
      <c r="K67" s="9"/>
    </row>
    <row r="68" spans="1:11" ht="15">
      <c r="A68" s="42"/>
      <c r="B68" s="43"/>
      <c r="C68" s="132"/>
      <c r="D68" s="132"/>
      <c r="G68" s="9"/>
      <c r="H68" s="9"/>
      <c r="I68" s="9"/>
      <c r="J68" s="9"/>
      <c r="K68" s="9"/>
    </row>
    <row r="69" spans="1:11" ht="15">
      <c r="A69" s="44"/>
      <c r="B69" s="45"/>
      <c r="C69" s="133"/>
      <c r="D69" s="133"/>
      <c r="G69" s="9"/>
      <c r="H69" s="9"/>
      <c r="I69" s="9"/>
      <c r="J69" s="9"/>
      <c r="K69" s="9"/>
    </row>
    <row r="70" spans="1:11" ht="15">
      <c r="A70" s="42"/>
      <c r="B70" s="46"/>
      <c r="C70" s="46"/>
      <c r="D70" s="47"/>
      <c r="G70" s="9"/>
      <c r="H70" s="9"/>
      <c r="I70" s="9"/>
      <c r="J70" s="9"/>
      <c r="K70" s="9"/>
    </row>
    <row r="71" spans="1:11" ht="15">
      <c r="A71" s="42"/>
      <c r="B71" s="46"/>
      <c r="C71" s="46"/>
      <c r="D71" s="47"/>
      <c r="G71" s="9"/>
      <c r="H71" s="9"/>
      <c r="I71" s="9"/>
      <c r="J71" s="9"/>
      <c r="K71" s="9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51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3.5" customHeight="1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242188.4</v>
      </c>
      <c r="C7" s="70">
        <f>C8+C10+C12+C17+C21+C22+C23+C25+C26+C27+C28</f>
        <v>50619.899999999994</v>
      </c>
      <c r="D7" s="114">
        <f>C7/B7*100</f>
        <v>20.901042329029796</v>
      </c>
      <c r="L7" s="66"/>
    </row>
    <row r="8" spans="1:12" ht="15">
      <c r="A8" s="55" t="s">
        <v>5</v>
      </c>
      <c r="B8" s="70">
        <f>B9</f>
        <v>110616</v>
      </c>
      <c r="C8" s="70">
        <f>C9</f>
        <v>26021.6</v>
      </c>
      <c r="D8" s="114">
        <f aca="true" t="shared" si="0" ref="D8:D33">C8/B8*100</f>
        <v>23.52426412092283</v>
      </c>
      <c r="L8" s="66"/>
    </row>
    <row r="9" spans="1:12" ht="15">
      <c r="A9" s="56" t="s">
        <v>6</v>
      </c>
      <c r="B9" s="109">
        <v>110616</v>
      </c>
      <c r="C9" s="109">
        <v>26021.6</v>
      </c>
      <c r="D9" s="112">
        <f t="shared" si="0"/>
        <v>23.52426412092283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4655.5</v>
      </c>
      <c r="D10" s="114">
        <f t="shared" si="0"/>
        <v>22.422096999470213</v>
      </c>
      <c r="L10" s="66"/>
    </row>
    <row r="11" spans="1:12" ht="24">
      <c r="A11" s="56" t="s">
        <v>42</v>
      </c>
      <c r="B11" s="110">
        <v>20763</v>
      </c>
      <c r="C11" s="110">
        <v>4655.5</v>
      </c>
      <c r="D11" s="112">
        <f t="shared" si="0"/>
        <v>22.422096999470213</v>
      </c>
      <c r="L11" s="66"/>
    </row>
    <row r="12" spans="1:12" ht="15">
      <c r="A12" s="55" t="s">
        <v>8</v>
      </c>
      <c r="B12" s="70">
        <f>B13+B14+B15+B16</f>
        <v>9163</v>
      </c>
      <c r="C12" s="70">
        <f>C13+C14+C15+C16</f>
        <v>3511.9</v>
      </c>
      <c r="D12" s="114">
        <f t="shared" si="0"/>
        <v>38.326967150496564</v>
      </c>
      <c r="L12" s="66"/>
    </row>
    <row r="13" spans="1:12" ht="15">
      <c r="A13" s="57" t="s">
        <v>44</v>
      </c>
      <c r="B13" s="109">
        <v>7860</v>
      </c>
      <c r="C13" s="109">
        <v>1260.6</v>
      </c>
      <c r="D13" s="112">
        <f>C13/B13*100</f>
        <v>16.0381679389313</v>
      </c>
      <c r="L13" s="66"/>
    </row>
    <row r="14" spans="1:12" ht="15">
      <c r="A14" s="57" t="s">
        <v>57</v>
      </c>
      <c r="B14" s="110">
        <v>1100</v>
      </c>
      <c r="C14" s="110">
        <v>1322.4</v>
      </c>
      <c r="D14" s="112">
        <f>C14/B14*100</f>
        <v>120.21818181818182</v>
      </c>
      <c r="L14" s="66"/>
    </row>
    <row r="15" spans="1:12" ht="15">
      <c r="A15" s="57" t="s">
        <v>58</v>
      </c>
      <c r="B15" s="110">
        <v>197</v>
      </c>
      <c r="C15" s="110">
        <v>630</v>
      </c>
      <c r="D15" s="112">
        <f>C15/B15*100</f>
        <v>319.79695431472084</v>
      </c>
      <c r="L15" s="66"/>
    </row>
    <row r="16" spans="1:12" ht="15">
      <c r="A16" s="57" t="s">
        <v>59</v>
      </c>
      <c r="B16" s="110">
        <v>6</v>
      </c>
      <c r="C16" s="110">
        <v>298.9</v>
      </c>
      <c r="D16" s="112">
        <f>C16/B16*100</f>
        <v>4981.666666666666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1171.7</v>
      </c>
      <c r="D17" s="114">
        <f t="shared" si="0"/>
        <v>10.41974210760338</v>
      </c>
      <c r="L17" s="66"/>
    </row>
    <row r="18" spans="1:12" ht="15">
      <c r="A18" s="56" t="s">
        <v>60</v>
      </c>
      <c r="B18" s="109">
        <v>1850</v>
      </c>
      <c r="C18" s="109">
        <v>59.4</v>
      </c>
      <c r="D18" s="114">
        <f t="shared" si="0"/>
        <v>3.210810810810811</v>
      </c>
      <c r="L18" s="66"/>
    </row>
    <row r="19" spans="1:12" ht="15">
      <c r="A19" s="56" t="s">
        <v>10</v>
      </c>
      <c r="B19" s="110">
        <v>625</v>
      </c>
      <c r="C19" s="110">
        <v>58.4</v>
      </c>
      <c r="D19" s="112">
        <f t="shared" si="0"/>
        <v>9.344</v>
      </c>
      <c r="L19" s="66"/>
    </row>
    <row r="20" spans="1:12" ht="15">
      <c r="A20" s="56" t="s">
        <v>61</v>
      </c>
      <c r="B20" s="110">
        <v>8770</v>
      </c>
      <c r="C20" s="110">
        <v>1053.9</v>
      </c>
      <c r="D20" s="112">
        <f t="shared" si="0"/>
        <v>12.017103762827823</v>
      </c>
      <c r="L20" s="66"/>
    </row>
    <row r="21" spans="1:12" ht="15">
      <c r="A21" s="55" t="s">
        <v>43</v>
      </c>
      <c r="B21" s="111">
        <v>2117</v>
      </c>
      <c r="C21" s="111">
        <v>345.5</v>
      </c>
      <c r="D21" s="114">
        <f>C21/B21*100</f>
        <v>16.32026452527161</v>
      </c>
      <c r="L21" s="66"/>
    </row>
    <row r="22" spans="1:12" ht="24">
      <c r="A22" s="55" t="s">
        <v>11</v>
      </c>
      <c r="B22" s="111">
        <v>42640</v>
      </c>
      <c r="C22" s="111">
        <v>9816</v>
      </c>
      <c r="D22" s="114">
        <f>C22/B22*100</f>
        <v>23.02063789868668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896.1</v>
      </c>
      <c r="D23" s="114">
        <f t="shared" si="0"/>
        <v>26.909909909909913</v>
      </c>
      <c r="L23" s="66"/>
    </row>
    <row r="24" spans="1:12" ht="15">
      <c r="A24" s="56" t="s">
        <v>13</v>
      </c>
      <c r="B24" s="110">
        <v>3330</v>
      </c>
      <c r="C24" s="110">
        <v>896.1</v>
      </c>
      <c r="D24" s="112">
        <f t="shared" si="0"/>
        <v>26.909909909909913</v>
      </c>
      <c r="L24" s="66"/>
    </row>
    <row r="25" spans="1:12" ht="24">
      <c r="A25" s="55" t="s">
        <v>14</v>
      </c>
      <c r="B25" s="111">
        <v>20650</v>
      </c>
      <c r="C25" s="111">
        <v>3780.6</v>
      </c>
      <c r="D25" s="114">
        <f>C25/B25*100</f>
        <v>18.307990314769977</v>
      </c>
      <c r="L25" s="66"/>
    </row>
    <row r="26" spans="1:12" ht="24">
      <c r="A26" s="55" t="s">
        <v>15</v>
      </c>
      <c r="B26" s="111">
        <v>626</v>
      </c>
      <c r="C26" s="111">
        <v>300.2</v>
      </c>
      <c r="D26" s="114">
        <f>C26/B26*100</f>
        <v>47.9552715654952</v>
      </c>
      <c r="L26" s="66"/>
    </row>
    <row r="27" spans="1:12" ht="15">
      <c r="A27" s="55" t="s">
        <v>16</v>
      </c>
      <c r="B27" s="111">
        <v>19600</v>
      </c>
      <c r="C27" s="111">
        <v>63.3</v>
      </c>
      <c r="D27" s="114">
        <f t="shared" si="0"/>
        <v>0.3229591836734694</v>
      </c>
      <c r="L27" s="66"/>
    </row>
    <row r="28" spans="1:12" ht="15">
      <c r="A28" s="55" t="s">
        <v>17</v>
      </c>
      <c r="B28" s="111">
        <v>1438.4</v>
      </c>
      <c r="C28" s="111">
        <v>57.5</v>
      </c>
      <c r="D28" s="114">
        <f t="shared" si="0"/>
        <v>3.997497219132369</v>
      </c>
      <c r="L28" s="66"/>
    </row>
    <row r="29" spans="1:12" s="105" customFormat="1" ht="15">
      <c r="A29" s="76" t="s">
        <v>18</v>
      </c>
      <c r="B29" s="70">
        <f>B30+B37+B38+B39+B35+B36</f>
        <v>603002.3</v>
      </c>
      <c r="C29" s="70">
        <f>C30+C37+C38+C39+C35+C36</f>
        <v>155181.5</v>
      </c>
      <c r="D29" s="114">
        <f t="shared" si="0"/>
        <v>25.73481063007554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109">
        <f>B31+B32+B33+B34</f>
        <v>595002.3</v>
      </c>
      <c r="C30" s="109">
        <f>C31+C32+C33+C34</f>
        <v>155134.5</v>
      </c>
      <c r="D30" s="112">
        <f t="shared" si="0"/>
        <v>26.07292442398962</v>
      </c>
      <c r="L30" s="66"/>
    </row>
    <row r="31" spans="1:12" ht="15">
      <c r="A31" s="79" t="s">
        <v>20</v>
      </c>
      <c r="B31" s="110">
        <v>185707.2</v>
      </c>
      <c r="C31" s="110">
        <v>63931.5</v>
      </c>
      <c r="D31" s="112">
        <f t="shared" si="0"/>
        <v>34.42596732921502</v>
      </c>
      <c r="L31" s="66"/>
    </row>
    <row r="32" spans="1:12" ht="24">
      <c r="A32" s="79" t="s">
        <v>45</v>
      </c>
      <c r="B32" s="110">
        <v>33103.8</v>
      </c>
      <c r="C32" s="110">
        <v>3594.2</v>
      </c>
      <c r="D32" s="112">
        <f t="shared" si="0"/>
        <v>10.857363807176213</v>
      </c>
      <c r="L32" s="66"/>
    </row>
    <row r="33" spans="1:12" ht="15">
      <c r="A33" s="56" t="s">
        <v>46</v>
      </c>
      <c r="B33" s="110">
        <v>360145.5</v>
      </c>
      <c r="C33" s="110">
        <v>83933.1</v>
      </c>
      <c r="D33" s="112">
        <f t="shared" si="0"/>
        <v>23.3053307621503</v>
      </c>
      <c r="L33" s="66"/>
    </row>
    <row r="34" spans="1:12" ht="15">
      <c r="A34" s="58" t="s">
        <v>21</v>
      </c>
      <c r="B34" s="110">
        <v>16045.8</v>
      </c>
      <c r="C34" s="110">
        <v>3675.7</v>
      </c>
      <c r="D34" s="112">
        <f>C34/B34*100</f>
        <v>22.907552132022087</v>
      </c>
      <c r="L34" s="66"/>
    </row>
    <row r="35" spans="1:12" ht="24.75">
      <c r="A35" s="58" t="s">
        <v>47</v>
      </c>
      <c r="B35" s="110"/>
      <c r="C35" s="110"/>
      <c r="D35" s="112" t="e">
        <f>C35/B35*100</f>
        <v>#DIV/0!</v>
      </c>
      <c r="L35" s="66"/>
    </row>
    <row r="36" spans="1:12" ht="24.75">
      <c r="A36" s="58" t="s">
        <v>56</v>
      </c>
      <c r="B36" s="110"/>
      <c r="C36" s="110"/>
      <c r="D36" s="112" t="e">
        <f>C36/B36*100</f>
        <v>#DIV/0!</v>
      </c>
      <c r="L36" s="66"/>
    </row>
    <row r="37" spans="1:12" ht="15">
      <c r="A37" s="56" t="s">
        <v>38</v>
      </c>
      <c r="B37" s="110">
        <v>8000</v>
      </c>
      <c r="C37" s="110">
        <v>47</v>
      </c>
      <c r="D37" s="112">
        <f>C37/B37*100</f>
        <v>0.5875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/>
      <c r="D39" s="112"/>
      <c r="L39" s="66"/>
    </row>
    <row r="40" spans="1:12" ht="15">
      <c r="A40" s="55" t="s">
        <v>22</v>
      </c>
      <c r="B40" s="70">
        <f>B7+B29</f>
        <v>845190.7000000001</v>
      </c>
      <c r="C40" s="70">
        <f>C7+C29</f>
        <v>205801.4</v>
      </c>
      <c r="D40" s="114">
        <f>C40/B40*100</f>
        <v>24.34970001444644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86375.7</v>
      </c>
      <c r="C42" s="109">
        <v>19108.4</v>
      </c>
      <c r="D42" s="112">
        <f>C42/B42*100</f>
        <v>22.122425635913807</v>
      </c>
      <c r="L42" s="66"/>
    </row>
    <row r="43" spans="1:12" ht="24">
      <c r="A43" s="56" t="s">
        <v>24</v>
      </c>
      <c r="B43" s="109">
        <v>4138.3</v>
      </c>
      <c r="C43" s="109">
        <v>960.9</v>
      </c>
      <c r="D43" s="112">
        <f aca="true" t="shared" si="1" ref="D43:D49">C43/B43*100</f>
        <v>23.219679578570908</v>
      </c>
      <c r="L43" s="66"/>
    </row>
    <row r="44" spans="1:12" ht="15">
      <c r="A44" s="56" t="s">
        <v>25</v>
      </c>
      <c r="B44" s="109">
        <v>24949.3</v>
      </c>
      <c r="C44" s="109">
        <v>5325.1</v>
      </c>
      <c r="D44" s="112">
        <f t="shared" si="1"/>
        <v>21.343684993166143</v>
      </c>
      <c r="L44" s="66"/>
    </row>
    <row r="45" spans="1:12" ht="15">
      <c r="A45" s="56" t="s">
        <v>26</v>
      </c>
      <c r="B45" s="109">
        <v>100320.6</v>
      </c>
      <c r="C45" s="109">
        <v>3525</v>
      </c>
      <c r="D45" s="112">
        <f t="shared" si="1"/>
        <v>3.5137349656999652</v>
      </c>
      <c r="L45" s="66"/>
    </row>
    <row r="46" spans="1:12" ht="13.5" customHeight="1">
      <c r="A46" s="56" t="s">
        <v>27</v>
      </c>
      <c r="B46" s="109">
        <v>394956.4</v>
      </c>
      <c r="C46" s="109">
        <v>115489.9</v>
      </c>
      <c r="D46" s="112">
        <f t="shared" si="1"/>
        <v>29.241177000803127</v>
      </c>
      <c r="L46" s="66"/>
    </row>
    <row r="47" spans="1:12" ht="15">
      <c r="A47" s="56" t="s">
        <v>28</v>
      </c>
      <c r="B47" s="109">
        <v>119637.1</v>
      </c>
      <c r="C47" s="109">
        <v>31253.2</v>
      </c>
      <c r="D47" s="112">
        <f t="shared" si="1"/>
        <v>26.123334651207692</v>
      </c>
      <c r="L47" s="66"/>
    </row>
    <row r="48" spans="1:12" ht="15">
      <c r="A48" s="56" t="s">
        <v>29</v>
      </c>
      <c r="B48" s="109">
        <v>122431.2</v>
      </c>
      <c r="C48" s="109">
        <v>31846.3</v>
      </c>
      <c r="D48" s="112">
        <f t="shared" si="1"/>
        <v>26.011588549324028</v>
      </c>
      <c r="L48" s="66"/>
    </row>
    <row r="49" spans="1:12" ht="15">
      <c r="A49" s="56" t="s">
        <v>30</v>
      </c>
      <c r="B49" s="109">
        <v>82.2</v>
      </c>
      <c r="C49" s="113">
        <v>24.3</v>
      </c>
      <c r="D49" s="112">
        <f t="shared" si="1"/>
        <v>29.562043795620436</v>
      </c>
      <c r="E49" s="106"/>
      <c r="L49" s="66"/>
    </row>
    <row r="50" spans="1:12" ht="15">
      <c r="A50" s="58" t="s">
        <v>31</v>
      </c>
      <c r="B50" s="109">
        <v>300</v>
      </c>
      <c r="C50" s="109">
        <v>1.2</v>
      </c>
      <c r="D50" s="112">
        <f>C50/B50*100</f>
        <v>0.4</v>
      </c>
      <c r="L50" s="66"/>
    </row>
    <row r="51" spans="1:12" ht="15">
      <c r="A51" s="55" t="s">
        <v>32</v>
      </c>
      <c r="B51" s="70">
        <f>SUM(B42:B50)</f>
        <v>853190.7999999999</v>
      </c>
      <c r="C51" s="70">
        <f>SUM(C42:C50)</f>
        <v>207534.3</v>
      </c>
      <c r="D51" s="114">
        <f>C51/B51*100</f>
        <v>24.32448873100835</v>
      </c>
      <c r="L51" s="66"/>
    </row>
    <row r="52" spans="1:12" ht="15">
      <c r="A52" s="55" t="s">
        <v>33</v>
      </c>
      <c r="B52" s="70">
        <f>(-1)*B55</f>
        <v>-8000</v>
      </c>
      <c r="C52" s="70">
        <f>C40-C51</f>
        <v>-1732.8999999999942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1732.9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-79.6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-79.6</v>
      </c>
      <c r="D61" s="92"/>
    </row>
    <row r="62" spans="1:11" ht="15">
      <c r="A62" s="55" t="s">
        <v>37</v>
      </c>
      <c r="B62" s="119"/>
      <c r="C62" s="119">
        <v>1812.5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87"/>
      <c r="G67" s="62"/>
      <c r="H67" s="62"/>
      <c r="I67" s="62"/>
      <c r="J67" s="62"/>
      <c r="K67" s="62"/>
    </row>
    <row r="68" spans="1:11" ht="15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  <row r="72" spans="7:11" ht="15">
      <c r="G72" s="62"/>
      <c r="H72" s="62"/>
      <c r="I72" s="62"/>
      <c r="J72" s="62"/>
      <c r="K72" s="62"/>
    </row>
    <row r="73" spans="7:11" ht="15">
      <c r="G73" s="62"/>
      <c r="H73" s="62"/>
      <c r="I73" s="62"/>
      <c r="J73" s="62"/>
      <c r="K73" s="62"/>
    </row>
    <row r="74" spans="7:11" ht="15">
      <c r="G74" s="62"/>
      <c r="H74" s="62"/>
      <c r="I74" s="62"/>
      <c r="J74" s="62"/>
      <c r="K74" s="62"/>
    </row>
    <row r="75" spans="7:11" ht="15">
      <c r="G75" s="62"/>
      <c r="H75" s="62"/>
      <c r="I75" s="62"/>
      <c r="J75" s="62"/>
      <c r="K75" s="62"/>
    </row>
    <row r="76" spans="7:11" ht="15">
      <c r="G76" s="62"/>
      <c r="H76" s="62"/>
      <c r="I76" s="62"/>
      <c r="J76" s="62"/>
      <c r="K76" s="62"/>
    </row>
    <row r="77" spans="7:11" ht="15">
      <c r="G77" s="62"/>
      <c r="H77" s="62"/>
      <c r="I77" s="62"/>
      <c r="J77" s="62"/>
      <c r="K77" s="62"/>
    </row>
    <row r="78" spans="7:11" ht="15">
      <c r="G78" s="62"/>
      <c r="H78" s="62"/>
      <c r="I78" s="62"/>
      <c r="J78" s="62"/>
      <c r="K78" s="62"/>
    </row>
    <row r="79" spans="7:11" ht="15">
      <c r="G79" s="62"/>
      <c r="H79" s="62"/>
      <c r="I79" s="62"/>
      <c r="J79" s="62"/>
      <c r="K79" s="62"/>
    </row>
    <row r="80" spans="7:11" ht="15">
      <c r="G80" s="62"/>
      <c r="H80" s="62"/>
      <c r="I80" s="62"/>
      <c r="J80" s="62"/>
      <c r="K80" s="62"/>
    </row>
    <row r="81" spans="7:11" ht="15">
      <c r="G81" s="62"/>
      <c r="H81" s="62"/>
      <c r="I81" s="62"/>
      <c r="J81" s="62"/>
      <c r="K81" s="62"/>
    </row>
    <row r="82" spans="7:11" ht="15">
      <c r="G82" s="62"/>
      <c r="H82" s="62"/>
      <c r="I82" s="62"/>
      <c r="J82" s="62"/>
      <c r="K82" s="62"/>
    </row>
    <row r="83" spans="7:11" ht="15">
      <c r="G83" s="62"/>
      <c r="H83" s="62"/>
      <c r="I83" s="62"/>
      <c r="J83" s="62"/>
      <c r="K83" s="62"/>
    </row>
    <row r="84" spans="1:11" ht="15">
      <c r="A84" s="62"/>
      <c r="B84" s="62"/>
      <c r="C84" s="62"/>
      <c r="D84" s="62"/>
      <c r="G84" s="62"/>
      <c r="H84" s="62"/>
      <c r="I84" s="62"/>
      <c r="J84" s="62"/>
      <c r="K84" s="62"/>
    </row>
    <row r="85" spans="1:11" ht="15">
      <c r="A85" s="62"/>
      <c r="B85" s="62"/>
      <c r="C85" s="62"/>
      <c r="D85" s="62"/>
      <c r="G85" s="62"/>
      <c r="H85" s="62"/>
      <c r="I85" s="62"/>
      <c r="J85" s="62"/>
      <c r="K85" s="62"/>
    </row>
    <row r="86" spans="1:11" ht="15">
      <c r="A86" s="62"/>
      <c r="B86" s="62"/>
      <c r="C86" s="62"/>
      <c r="D86" s="62"/>
      <c r="G86" s="62"/>
      <c r="H86" s="62"/>
      <c r="I86" s="62"/>
      <c r="J86" s="62"/>
      <c r="K86" s="62"/>
    </row>
    <row r="87" spans="1:11" ht="15">
      <c r="A87" s="62"/>
      <c r="B87" s="62"/>
      <c r="C87" s="62"/>
      <c r="D87" s="62"/>
      <c r="G87" s="62"/>
      <c r="H87" s="62"/>
      <c r="I87" s="62"/>
      <c r="J87" s="62"/>
      <c r="K87" s="62"/>
    </row>
    <row r="88" spans="1:11" ht="15">
      <c r="A88" s="62"/>
      <c r="B88" s="62"/>
      <c r="C88" s="62"/>
      <c r="D88" s="62"/>
      <c r="G88" s="62"/>
      <c r="H88" s="62"/>
      <c r="I88" s="62"/>
      <c r="J88" s="62"/>
      <c r="K88" s="62"/>
    </row>
    <row r="89" spans="1:11" ht="15">
      <c r="A89" s="62"/>
      <c r="B89" s="62"/>
      <c r="C89" s="62"/>
      <c r="D89" s="62"/>
      <c r="G89" s="62"/>
      <c r="H89" s="62"/>
      <c r="I89" s="62"/>
      <c r="J89" s="62"/>
      <c r="K89" s="62"/>
    </row>
    <row r="90" spans="1:11" ht="15">
      <c r="A90" s="62"/>
      <c r="B90" s="62"/>
      <c r="C90" s="62"/>
      <c r="D90" s="62"/>
      <c r="G90" s="62"/>
      <c r="H90" s="62"/>
      <c r="I90" s="62"/>
      <c r="J90" s="62"/>
      <c r="K90" s="62"/>
    </row>
    <row r="91" spans="1:11" ht="15">
      <c r="A91" s="62"/>
      <c r="B91" s="62"/>
      <c r="C91" s="62"/>
      <c r="D91" s="62"/>
      <c r="G91" s="62"/>
      <c r="H91" s="62"/>
      <c r="I91" s="62"/>
      <c r="J91" s="62"/>
      <c r="K91" s="62"/>
    </row>
    <row r="92" spans="1:11" ht="15">
      <c r="A92" s="62"/>
      <c r="B92" s="62"/>
      <c r="C92" s="62"/>
      <c r="D92" s="62"/>
      <c r="G92" s="62"/>
      <c r="H92" s="62"/>
      <c r="I92" s="62"/>
      <c r="J92" s="62"/>
      <c r="K92" s="62"/>
    </row>
    <row r="93" spans="1:11" ht="15">
      <c r="A93" s="62"/>
      <c r="B93" s="62"/>
      <c r="C93" s="62"/>
      <c r="D93" s="62"/>
      <c r="G93" s="62"/>
      <c r="H93" s="62"/>
      <c r="I93" s="62"/>
      <c r="J93" s="62"/>
      <c r="K93" s="62"/>
    </row>
    <row r="94" spans="1:11" ht="15">
      <c r="A94" s="62"/>
      <c r="B94" s="62"/>
      <c r="C94" s="62"/>
      <c r="D94" s="62"/>
      <c r="G94" s="62"/>
      <c r="H94" s="62"/>
      <c r="I94" s="62"/>
      <c r="J94" s="62"/>
      <c r="K94" s="62"/>
    </row>
    <row r="95" spans="1:11" ht="15">
      <c r="A95" s="62"/>
      <c r="B95" s="62"/>
      <c r="C95" s="62"/>
      <c r="D95" s="62"/>
      <c r="G95" s="62"/>
      <c r="H95" s="62"/>
      <c r="I95" s="62"/>
      <c r="J95" s="62"/>
      <c r="K95" s="62"/>
    </row>
    <row r="96" spans="1:11" ht="15">
      <c r="A96" s="62"/>
      <c r="B96" s="62"/>
      <c r="C96" s="62"/>
      <c r="D96" s="62"/>
      <c r="G96" s="62"/>
      <c r="H96" s="62"/>
      <c r="I96" s="62"/>
      <c r="J96" s="62"/>
      <c r="K96" s="62"/>
    </row>
    <row r="97" spans="1:11" ht="15">
      <c r="A97" s="62"/>
      <c r="B97" s="62"/>
      <c r="C97" s="62"/>
      <c r="D97" s="62"/>
      <c r="G97" s="62"/>
      <c r="H97" s="62"/>
      <c r="I97" s="62"/>
      <c r="J97" s="62"/>
      <c r="K97" s="62"/>
    </row>
    <row r="98" spans="1:11" ht="15">
      <c r="A98" s="62"/>
      <c r="B98" s="62"/>
      <c r="C98" s="62"/>
      <c r="D98" s="62"/>
      <c r="G98" s="62"/>
      <c r="H98" s="62"/>
      <c r="I98" s="62"/>
      <c r="J98" s="62"/>
      <c r="K98" s="62"/>
    </row>
    <row r="99" spans="1:11" ht="15">
      <c r="A99" s="62"/>
      <c r="B99" s="62"/>
      <c r="C99" s="62"/>
      <c r="D99" s="62"/>
      <c r="G99" s="62"/>
      <c r="H99" s="62"/>
      <c r="I99" s="62"/>
      <c r="J99" s="62"/>
      <c r="K99" s="62"/>
    </row>
    <row r="100" spans="1:11" ht="15">
      <c r="A100" s="62"/>
      <c r="B100" s="62"/>
      <c r="C100" s="62"/>
      <c r="D100" s="62"/>
      <c r="G100" s="62"/>
      <c r="H100" s="62"/>
      <c r="I100" s="62"/>
      <c r="J100" s="62"/>
      <c r="K100" s="62"/>
    </row>
    <row r="101" spans="1:11" ht="15">
      <c r="A101" s="62"/>
      <c r="B101" s="62"/>
      <c r="C101" s="62"/>
      <c r="D101" s="62"/>
      <c r="G101" s="62"/>
      <c r="H101" s="62"/>
      <c r="I101" s="62"/>
      <c r="J101" s="62"/>
      <c r="K101" s="62"/>
    </row>
    <row r="102" spans="1:11" ht="15">
      <c r="A102" s="62"/>
      <c r="B102" s="62"/>
      <c r="C102" s="62"/>
      <c r="D102" s="62"/>
      <c r="G102" s="62"/>
      <c r="H102" s="62"/>
      <c r="I102" s="62"/>
      <c r="J102" s="62"/>
      <c r="K102" s="62"/>
    </row>
    <row r="103" spans="1:11" ht="15">
      <c r="A103" s="62"/>
      <c r="B103" s="62"/>
      <c r="C103" s="62"/>
      <c r="D103" s="62"/>
      <c r="G103" s="62"/>
      <c r="H103" s="62"/>
      <c r="I103" s="62"/>
      <c r="J103" s="62"/>
      <c r="K103" s="62"/>
    </row>
    <row r="104" spans="1:11" ht="15">
      <c r="A104" s="62"/>
      <c r="B104" s="62"/>
      <c r="C104" s="62"/>
      <c r="D104" s="62"/>
      <c r="G104" s="62"/>
      <c r="H104" s="62"/>
      <c r="I104" s="62"/>
      <c r="J104" s="62"/>
      <c r="K104" s="62"/>
    </row>
    <row r="105" spans="1:11" ht="15">
      <c r="A105" s="62"/>
      <c r="B105" s="62"/>
      <c r="C105" s="62"/>
      <c r="D105" s="62"/>
      <c r="G105" s="62"/>
      <c r="H105" s="62"/>
      <c r="I105" s="62"/>
      <c r="J105" s="62"/>
      <c r="K105" s="62"/>
    </row>
    <row r="106" spans="1:11" ht="15">
      <c r="A106" s="62"/>
      <c r="B106" s="62"/>
      <c r="C106" s="62"/>
      <c r="D106" s="62"/>
      <c r="G106" s="62"/>
      <c r="H106" s="62"/>
      <c r="I106" s="62"/>
      <c r="J106" s="62"/>
      <c r="K106" s="62"/>
    </row>
    <row r="107" spans="1:11" ht="15">
      <c r="A107" s="62"/>
      <c r="B107" s="62"/>
      <c r="C107" s="62"/>
      <c r="D107" s="62"/>
      <c r="G107" s="62"/>
      <c r="H107" s="62"/>
      <c r="I107" s="62"/>
      <c r="J107" s="62"/>
      <c r="K107" s="62"/>
    </row>
    <row r="108" spans="1:11" ht="15">
      <c r="A108" s="62"/>
      <c r="B108" s="62"/>
      <c r="C108" s="62"/>
      <c r="D108" s="62"/>
      <c r="G108" s="62"/>
      <c r="H108" s="62"/>
      <c r="I108" s="62"/>
      <c r="J108" s="62"/>
      <c r="K108" s="62"/>
    </row>
    <row r="109" spans="1:11" ht="15">
      <c r="A109" s="62"/>
      <c r="B109" s="62"/>
      <c r="C109" s="62"/>
      <c r="D109" s="62"/>
      <c r="G109" s="62"/>
      <c r="H109" s="62"/>
      <c r="I109" s="62"/>
      <c r="J109" s="62"/>
      <c r="K109" s="62"/>
    </row>
    <row r="110" spans="1:11" ht="15">
      <c r="A110" s="62"/>
      <c r="B110" s="62"/>
      <c r="C110" s="62"/>
      <c r="D110" s="62"/>
      <c r="G110" s="62"/>
      <c r="H110" s="62"/>
      <c r="I110" s="62"/>
      <c r="J110" s="62"/>
      <c r="K110" s="62"/>
    </row>
    <row r="111" spans="1:11" ht="15">
      <c r="A111" s="62"/>
      <c r="B111" s="62"/>
      <c r="C111" s="62"/>
      <c r="D111" s="62"/>
      <c r="G111" s="62"/>
      <c r="H111" s="62"/>
      <c r="I111" s="62"/>
      <c r="J111" s="62"/>
      <c r="K111" s="62"/>
    </row>
    <row r="112" spans="1:11" ht="15">
      <c r="A112" s="62"/>
      <c r="B112" s="62"/>
      <c r="C112" s="62"/>
      <c r="D112" s="62"/>
      <c r="G112" s="62"/>
      <c r="H112" s="62"/>
      <c r="I112" s="62"/>
      <c r="J112" s="62"/>
      <c r="K112" s="62"/>
    </row>
    <row r="113" spans="1:11" ht="15">
      <c r="A113" s="62"/>
      <c r="B113" s="62"/>
      <c r="C113" s="62"/>
      <c r="D113" s="62"/>
      <c r="G113" s="62"/>
      <c r="H113" s="62"/>
      <c r="I113" s="62"/>
      <c r="J113" s="62"/>
      <c r="K113" s="62"/>
    </row>
    <row r="114" spans="1:11" ht="13.5" customHeight="1">
      <c r="A114" s="62"/>
      <c r="B114" s="62"/>
      <c r="C114" s="62"/>
      <c r="D114" s="62"/>
      <c r="G114" s="62"/>
      <c r="H114" s="62"/>
      <c r="I114" s="62"/>
      <c r="J114" s="62"/>
      <c r="K114" s="62"/>
    </row>
    <row r="115" spans="1:11" ht="13.5" customHeight="1">
      <c r="A115" s="62"/>
      <c r="B115" s="62"/>
      <c r="C115" s="62"/>
      <c r="D115" s="62"/>
      <c r="G115" s="62"/>
      <c r="H115" s="62"/>
      <c r="I115" s="62"/>
      <c r="J115" s="62"/>
      <c r="K115" s="62"/>
    </row>
    <row r="116" spans="1:11" ht="15">
      <c r="A116" s="62"/>
      <c r="B116" s="62"/>
      <c r="C116" s="62"/>
      <c r="D116" s="62"/>
      <c r="G116" s="62"/>
      <c r="H116" s="62"/>
      <c r="I116" s="62"/>
      <c r="J116" s="62"/>
      <c r="K116" s="62"/>
    </row>
    <row r="117" spans="1:11" ht="15">
      <c r="A117" s="62"/>
      <c r="B117" s="62"/>
      <c r="C117" s="62"/>
      <c r="D117" s="62"/>
      <c r="G117" s="62"/>
      <c r="H117" s="62"/>
      <c r="I117" s="62"/>
      <c r="J117" s="62"/>
      <c r="K117" s="62"/>
    </row>
    <row r="118" spans="1:11" ht="24" customHeight="1" hidden="1">
      <c r="A118" s="62"/>
      <c r="B118" s="62"/>
      <c r="C118" s="62"/>
      <c r="D118" s="62"/>
      <c r="G118" s="62"/>
      <c r="H118" s="62"/>
      <c r="I118" s="62"/>
      <c r="J118" s="62"/>
      <c r="K118" s="62"/>
    </row>
    <row r="119" spans="1:11" ht="15">
      <c r="A119" s="62"/>
      <c r="B119" s="62"/>
      <c r="C119" s="62"/>
      <c r="D119" s="62"/>
      <c r="G119" s="62"/>
      <c r="H119" s="62"/>
      <c r="I119" s="62"/>
      <c r="J119" s="62"/>
      <c r="K119" s="62"/>
    </row>
    <row r="120" spans="1:11" ht="15">
      <c r="A120" s="62"/>
      <c r="B120" s="62"/>
      <c r="C120" s="62"/>
      <c r="D120" s="62"/>
      <c r="G120" s="62"/>
      <c r="H120" s="62"/>
      <c r="I120" s="62"/>
      <c r="J120" s="62"/>
      <c r="K120" s="62"/>
    </row>
    <row r="121" spans="1:11" ht="15">
      <c r="A121" s="62"/>
      <c r="B121" s="62"/>
      <c r="C121" s="62"/>
      <c r="D121" s="62"/>
      <c r="G121" s="62"/>
      <c r="H121" s="62"/>
      <c r="I121" s="62"/>
      <c r="J121" s="62"/>
      <c r="K121" s="62"/>
    </row>
    <row r="122" spans="1:11" ht="15">
      <c r="A122" s="62"/>
      <c r="B122" s="62"/>
      <c r="C122" s="62"/>
      <c r="D122" s="62"/>
      <c r="G122" s="62"/>
      <c r="H122" s="62"/>
      <c r="I122" s="62"/>
      <c r="J122" s="62"/>
      <c r="K122" s="62"/>
    </row>
    <row r="123" spans="1:11" ht="15">
      <c r="A123" s="62"/>
      <c r="B123" s="62"/>
      <c r="C123" s="62"/>
      <c r="D123" s="62"/>
      <c r="G123" s="62"/>
      <c r="H123" s="62"/>
      <c r="I123" s="62"/>
      <c r="J123" s="62"/>
      <c r="K123" s="62"/>
    </row>
    <row r="124" spans="1:11" ht="15">
      <c r="A124" s="62"/>
      <c r="B124" s="62"/>
      <c r="C124" s="62"/>
      <c r="D124" s="62"/>
      <c r="G124" s="62"/>
      <c r="H124" s="62"/>
      <c r="I124" s="62"/>
      <c r="J124" s="62"/>
      <c r="K124" s="62"/>
    </row>
    <row r="125" spans="1:11" ht="15">
      <c r="A125" s="62"/>
      <c r="B125" s="62"/>
      <c r="C125" s="62"/>
      <c r="D125" s="62"/>
      <c r="G125" s="62"/>
      <c r="H125" s="62"/>
      <c r="I125" s="62"/>
      <c r="J125" s="62"/>
      <c r="K125" s="62"/>
    </row>
    <row r="126" spans="1:11" ht="15">
      <c r="A126" s="62"/>
      <c r="B126" s="62"/>
      <c r="C126" s="62"/>
      <c r="D126" s="62"/>
      <c r="G126" s="62"/>
      <c r="H126" s="62"/>
      <c r="I126" s="62"/>
      <c r="J126" s="62"/>
      <c r="K126" s="62"/>
    </row>
    <row r="127" spans="1:11" ht="15">
      <c r="A127" s="62"/>
      <c r="B127" s="62"/>
      <c r="C127" s="62"/>
      <c r="D127" s="62"/>
      <c r="G127" s="62"/>
      <c r="H127" s="62"/>
      <c r="I127" s="62"/>
      <c r="J127" s="62"/>
      <c r="K127" s="62"/>
    </row>
    <row r="128" spans="1:11" ht="13.5" customHeight="1" hidden="1">
      <c r="A128" s="62"/>
      <c r="B128" s="62"/>
      <c r="C128" s="62"/>
      <c r="D128" s="62"/>
      <c r="G128" s="62"/>
      <c r="H128" s="62"/>
      <c r="I128" s="62"/>
      <c r="J128" s="62"/>
      <c r="K128" s="62"/>
    </row>
    <row r="129" spans="1:11" ht="15">
      <c r="A129" s="62"/>
      <c r="B129" s="62"/>
      <c r="C129" s="62"/>
      <c r="D129" s="62"/>
      <c r="G129" s="62"/>
      <c r="H129" s="62"/>
      <c r="I129" s="62"/>
      <c r="J129" s="62"/>
      <c r="K129" s="62"/>
    </row>
    <row r="130" spans="1:11" ht="15">
      <c r="A130" s="62"/>
      <c r="B130" s="62"/>
      <c r="C130" s="62"/>
      <c r="D130" s="62"/>
      <c r="G130" s="62"/>
      <c r="H130" s="62"/>
      <c r="I130" s="62"/>
      <c r="J130" s="62"/>
      <c r="K130" s="62"/>
    </row>
    <row r="131" spans="1:11" ht="13.5" customHeight="1" hidden="1">
      <c r="A131" s="62"/>
      <c r="B131" s="62"/>
      <c r="C131" s="62"/>
      <c r="D131" s="62"/>
      <c r="G131" s="62"/>
      <c r="H131" s="62"/>
      <c r="I131" s="62"/>
      <c r="J131" s="62"/>
      <c r="K131" s="62"/>
    </row>
    <row r="132" spans="1:11" ht="15">
      <c r="A132" s="62"/>
      <c r="B132" s="62"/>
      <c r="C132" s="62"/>
      <c r="D132" s="62"/>
      <c r="G132" s="62"/>
      <c r="H132" s="62"/>
      <c r="I132" s="62"/>
      <c r="J132" s="62"/>
      <c r="K132" s="62"/>
    </row>
    <row r="133" spans="1:11" ht="15">
      <c r="A133" s="62"/>
      <c r="B133" s="62"/>
      <c r="C133" s="62"/>
      <c r="D133" s="62"/>
      <c r="G133" s="62"/>
      <c r="H133" s="62"/>
      <c r="I133" s="62"/>
      <c r="J133" s="62"/>
      <c r="K133" s="62"/>
    </row>
    <row r="134" spans="1:11" ht="15">
      <c r="A134" s="62"/>
      <c r="B134" s="62"/>
      <c r="C134" s="62"/>
      <c r="D134" s="62"/>
      <c r="G134" s="62"/>
      <c r="H134" s="62"/>
      <c r="I134" s="62"/>
      <c r="J134" s="62"/>
      <c r="K134" s="62"/>
    </row>
    <row r="135" spans="1:11" ht="15">
      <c r="A135" s="62"/>
      <c r="B135" s="62"/>
      <c r="C135" s="62"/>
      <c r="D135" s="62"/>
      <c r="G135" s="62"/>
      <c r="H135" s="62"/>
      <c r="I135" s="62"/>
      <c r="J135" s="62"/>
      <c r="K135" s="62"/>
    </row>
    <row r="136" spans="1:11" ht="15">
      <c r="A136" s="62"/>
      <c r="B136" s="62"/>
      <c r="C136" s="62"/>
      <c r="D136" s="62"/>
      <c r="G136" s="62"/>
      <c r="H136" s="62"/>
      <c r="I136" s="62"/>
      <c r="J136" s="62"/>
      <c r="K136" s="62"/>
    </row>
    <row r="137" spans="1:11" ht="15">
      <c r="A137" s="62"/>
      <c r="B137" s="62"/>
      <c r="C137" s="62"/>
      <c r="D137" s="62"/>
      <c r="G137" s="62"/>
      <c r="H137" s="62"/>
      <c r="I137" s="62"/>
      <c r="J137" s="62"/>
      <c r="K137" s="62"/>
    </row>
    <row r="138" spans="1:11" ht="15">
      <c r="A138" s="62"/>
      <c r="B138" s="62"/>
      <c r="C138" s="62"/>
      <c r="D138" s="62"/>
      <c r="G138" s="62"/>
      <c r="H138" s="62"/>
      <c r="I138" s="62"/>
      <c r="J138" s="62"/>
      <c r="K138" s="62"/>
    </row>
    <row r="139" spans="1:11" ht="15">
      <c r="A139" s="62"/>
      <c r="B139" s="62"/>
      <c r="C139" s="62"/>
      <c r="D139" s="62"/>
      <c r="G139" s="62"/>
      <c r="H139" s="62"/>
      <c r="I139" s="62"/>
      <c r="J139" s="62"/>
      <c r="K139" s="62"/>
    </row>
    <row r="140" spans="1:11" ht="15">
      <c r="A140" s="62"/>
      <c r="B140" s="62"/>
      <c r="C140" s="62"/>
      <c r="D140" s="62"/>
      <c r="G140" s="62"/>
      <c r="H140" s="62"/>
      <c r="I140" s="62"/>
      <c r="J140" s="62"/>
      <c r="K140" s="62"/>
    </row>
    <row r="141" spans="1:11" ht="15">
      <c r="A141" s="62"/>
      <c r="B141" s="62"/>
      <c r="C141" s="62"/>
      <c r="D141" s="62"/>
      <c r="G141" s="62"/>
      <c r="H141" s="62"/>
      <c r="I141" s="62"/>
      <c r="J141" s="62"/>
      <c r="K141" s="62"/>
    </row>
    <row r="142" spans="1:11" ht="15">
      <c r="A142" s="62"/>
      <c r="B142" s="62"/>
      <c r="C142" s="62"/>
      <c r="D142" s="62"/>
      <c r="G142" s="62"/>
      <c r="H142" s="62"/>
      <c r="I142" s="62"/>
      <c r="J142" s="62"/>
      <c r="K142" s="62"/>
    </row>
    <row r="143" spans="1:11" ht="15">
      <c r="A143" s="62"/>
      <c r="B143" s="62"/>
      <c r="C143" s="62"/>
      <c r="D143" s="62"/>
      <c r="G143" s="62"/>
      <c r="H143" s="62"/>
      <c r="I143" s="62"/>
      <c r="J143" s="62"/>
      <c r="K143" s="62"/>
    </row>
    <row r="144" spans="1:11" ht="15">
      <c r="A144" s="62"/>
      <c r="B144" s="62"/>
      <c r="C144" s="62"/>
      <c r="D144" s="62"/>
      <c r="G144" s="62"/>
      <c r="H144" s="62"/>
      <c r="I144" s="62"/>
      <c r="J144" s="62"/>
      <c r="K144" s="62"/>
    </row>
    <row r="145" spans="1:11" ht="15">
      <c r="A145" s="62"/>
      <c r="B145" s="62"/>
      <c r="C145" s="62"/>
      <c r="D145" s="62"/>
      <c r="G145" s="62"/>
      <c r="H145" s="62"/>
      <c r="I145" s="62"/>
      <c r="J145" s="62"/>
      <c r="K145" s="62"/>
    </row>
  </sheetData>
  <sheetProtection/>
  <mergeCells count="5">
    <mergeCell ref="A1:D1"/>
    <mergeCell ref="A2:D2"/>
    <mergeCell ref="A3:D3"/>
    <mergeCell ref="C68:D68"/>
    <mergeCell ref="C69:D69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5"/>
  <sheetViews>
    <sheetView view="pageBreakPreview" zoomScaleSheetLayoutView="100" zoomScalePageLayoutView="0" workbookViewId="0" topLeftCell="A1">
      <selection activeCell="B37" sqref="B37:D62"/>
    </sheetView>
  </sheetViews>
  <sheetFormatPr defaultColWidth="9.140625" defaultRowHeight="15"/>
  <cols>
    <col min="1" max="1" width="66.8515625" style="88" customWidth="1"/>
    <col min="2" max="2" width="14.421875" style="85" customWidth="1"/>
    <col min="3" max="3" width="14.00390625" style="84" customWidth="1"/>
    <col min="4" max="4" width="11.28125" style="84" customWidth="1"/>
    <col min="5" max="6" width="3.57421875" style="62" customWidth="1"/>
    <col min="7" max="7" width="21.7109375" style="66" bestFit="1" customWidth="1"/>
    <col min="8" max="8" width="20.421875" style="66" bestFit="1" customWidth="1"/>
    <col min="9" max="10" width="21.7109375" style="66" bestFit="1" customWidth="1"/>
    <col min="11" max="11" width="20.7109375" style="66" customWidth="1"/>
    <col min="12" max="12" width="20.7109375" style="62" customWidth="1"/>
    <col min="13" max="14" width="10.57421875" style="62" bestFit="1" customWidth="1"/>
    <col min="15" max="16384" width="9.140625" style="62" customWidth="1"/>
  </cols>
  <sheetData>
    <row r="1" spans="1:4" ht="15.75">
      <c r="A1" s="127" t="s">
        <v>40</v>
      </c>
      <c r="B1" s="128"/>
      <c r="C1" s="128"/>
      <c r="D1" s="128"/>
    </row>
    <row r="2" spans="1:4" ht="15.75">
      <c r="A2" s="129" t="s">
        <v>62</v>
      </c>
      <c r="B2" s="130"/>
      <c r="C2" s="130"/>
      <c r="D2" s="130"/>
    </row>
    <row r="3" spans="1:4" ht="15.75">
      <c r="A3" s="131" t="s">
        <v>50</v>
      </c>
      <c r="B3" s="131"/>
      <c r="C3" s="131"/>
      <c r="D3" s="131"/>
    </row>
    <row r="4" spans="1:4" ht="15">
      <c r="A4" s="107"/>
      <c r="B4" s="108"/>
      <c r="C4" s="86"/>
      <c r="D4" s="92" t="s">
        <v>41</v>
      </c>
    </row>
    <row r="5" spans="1:4" ht="15">
      <c r="A5" s="63" t="s">
        <v>0</v>
      </c>
      <c r="B5" s="67" t="s">
        <v>1</v>
      </c>
      <c r="C5" s="64" t="s">
        <v>2</v>
      </c>
      <c r="D5" s="64" t="s">
        <v>3</v>
      </c>
    </row>
    <row r="6" spans="1:4" ht="13.5" customHeight="1">
      <c r="A6" s="65">
        <v>1</v>
      </c>
      <c r="B6" s="68">
        <v>2</v>
      </c>
      <c r="C6" s="68">
        <v>3</v>
      </c>
      <c r="D6" s="69">
        <v>4</v>
      </c>
    </row>
    <row r="7" spans="1:12" ht="15">
      <c r="A7" s="54" t="s">
        <v>4</v>
      </c>
      <c r="B7" s="70">
        <f>B8+B10+B12+B17+B21+B22+B23+B25+B26+B27+B28</f>
        <v>240800</v>
      </c>
      <c r="C7" s="70">
        <f>C8+C10+C12+C17+C21+C22+C23+C25+C26+C27+C28</f>
        <v>29276.900000000005</v>
      </c>
      <c r="D7" s="71">
        <f>C7/B7*100</f>
        <v>12.158181063122926</v>
      </c>
      <c r="L7" s="66"/>
    </row>
    <row r="8" spans="1:12" ht="15">
      <c r="A8" s="55" t="s">
        <v>5</v>
      </c>
      <c r="B8" s="70">
        <f>B9</f>
        <v>110616</v>
      </c>
      <c r="C8" s="70">
        <f>C9</f>
        <v>16249.6</v>
      </c>
      <c r="D8" s="71">
        <f aca="true" t="shared" si="0" ref="D8:D33">C8/B8*100</f>
        <v>14.690099081507196</v>
      </c>
      <c r="L8" s="66"/>
    </row>
    <row r="9" spans="1:12" ht="15">
      <c r="A9" s="56" t="s">
        <v>6</v>
      </c>
      <c r="B9" s="109">
        <v>110616</v>
      </c>
      <c r="C9" s="109">
        <v>16249.6</v>
      </c>
      <c r="D9" s="74">
        <f t="shared" si="0"/>
        <v>14.690099081507196</v>
      </c>
      <c r="L9" s="66"/>
    </row>
    <row r="10" spans="1:12" ht="24">
      <c r="A10" s="55" t="s">
        <v>7</v>
      </c>
      <c r="B10" s="70">
        <f>B11</f>
        <v>20763</v>
      </c>
      <c r="C10" s="70">
        <f>C11</f>
        <v>1602</v>
      </c>
      <c r="D10" s="71">
        <f t="shared" si="0"/>
        <v>7.715648027741656</v>
      </c>
      <c r="L10" s="66"/>
    </row>
    <row r="11" spans="1:12" ht="24">
      <c r="A11" s="56" t="s">
        <v>42</v>
      </c>
      <c r="B11" s="110">
        <v>20763</v>
      </c>
      <c r="C11" s="110">
        <v>1602</v>
      </c>
      <c r="D11" s="74">
        <f t="shared" si="0"/>
        <v>7.715648027741656</v>
      </c>
      <c r="L11" s="66"/>
    </row>
    <row r="12" spans="1:12" ht="15">
      <c r="A12" s="55" t="s">
        <v>8</v>
      </c>
      <c r="B12" s="70">
        <f>B13+B14+B15+B16</f>
        <v>9163</v>
      </c>
      <c r="C12" s="70">
        <f>C13+C14+C15+C16</f>
        <v>1650.4</v>
      </c>
      <c r="D12" s="71">
        <f t="shared" si="0"/>
        <v>18.011568263669105</v>
      </c>
      <c r="L12" s="66"/>
    </row>
    <row r="13" spans="1:12" ht="15">
      <c r="A13" s="57" t="s">
        <v>44</v>
      </c>
      <c r="B13" s="109">
        <v>7860</v>
      </c>
      <c r="C13" s="109">
        <v>247.2</v>
      </c>
      <c r="D13" s="74">
        <f>C13/B13*100</f>
        <v>3.1450381679389308</v>
      </c>
      <c r="L13" s="66"/>
    </row>
    <row r="14" spans="1:12" ht="15">
      <c r="A14" s="57" t="s">
        <v>57</v>
      </c>
      <c r="B14" s="110">
        <v>1100</v>
      </c>
      <c r="C14" s="110">
        <v>1193.2</v>
      </c>
      <c r="D14" s="74">
        <f>C14/B14*100</f>
        <v>108.47272727272727</v>
      </c>
      <c r="L14" s="66"/>
    </row>
    <row r="15" spans="1:12" ht="15">
      <c r="A15" s="57" t="s">
        <v>58</v>
      </c>
      <c r="B15" s="110">
        <v>197</v>
      </c>
      <c r="C15" s="110">
        <v>207.8</v>
      </c>
      <c r="D15" s="74">
        <f>C15/B15*100</f>
        <v>105.48223350253807</v>
      </c>
      <c r="L15" s="66"/>
    </row>
    <row r="16" spans="1:12" ht="15">
      <c r="A16" s="57" t="s">
        <v>59</v>
      </c>
      <c r="B16" s="110">
        <v>6</v>
      </c>
      <c r="C16" s="110">
        <v>2.2</v>
      </c>
      <c r="D16" s="74">
        <f>C16/B16*100</f>
        <v>36.66666666666667</v>
      </c>
      <c r="L16" s="66"/>
    </row>
    <row r="17" spans="1:12" ht="15">
      <c r="A17" s="55" t="s">
        <v>9</v>
      </c>
      <c r="B17" s="70">
        <f>B18+B19+B20</f>
        <v>11245</v>
      </c>
      <c r="C17" s="70">
        <f>C18+C19+C20</f>
        <v>606.8</v>
      </c>
      <c r="D17" s="71">
        <f t="shared" si="0"/>
        <v>5.396176078257002</v>
      </c>
      <c r="L17" s="66"/>
    </row>
    <row r="18" spans="1:12" ht="15">
      <c r="A18" s="56" t="s">
        <v>60</v>
      </c>
      <c r="B18" s="109">
        <v>1850</v>
      </c>
      <c r="C18" s="109">
        <v>52.7</v>
      </c>
      <c r="D18" s="71">
        <f t="shared" si="0"/>
        <v>2.848648648648649</v>
      </c>
      <c r="L18" s="66"/>
    </row>
    <row r="19" spans="1:12" ht="15">
      <c r="A19" s="56" t="s">
        <v>10</v>
      </c>
      <c r="B19" s="110">
        <v>625</v>
      </c>
      <c r="C19" s="110">
        <v>30.1</v>
      </c>
      <c r="D19" s="74">
        <f t="shared" si="0"/>
        <v>4.816</v>
      </c>
      <c r="L19" s="66"/>
    </row>
    <row r="20" spans="1:12" ht="15">
      <c r="A20" s="56" t="s">
        <v>61</v>
      </c>
      <c r="B20" s="110">
        <v>8770</v>
      </c>
      <c r="C20" s="110">
        <v>524</v>
      </c>
      <c r="D20" s="74">
        <f t="shared" si="0"/>
        <v>5.974914481185861</v>
      </c>
      <c r="L20" s="66"/>
    </row>
    <row r="21" spans="1:12" ht="15">
      <c r="A21" s="55" t="s">
        <v>43</v>
      </c>
      <c r="B21" s="111">
        <v>2117</v>
      </c>
      <c r="C21" s="111">
        <v>202.9</v>
      </c>
      <c r="D21" s="71">
        <f>C21/B21*100</f>
        <v>9.584317430325934</v>
      </c>
      <c r="L21" s="66"/>
    </row>
    <row r="22" spans="1:12" ht="24">
      <c r="A22" s="55" t="s">
        <v>11</v>
      </c>
      <c r="B22" s="111">
        <v>42640</v>
      </c>
      <c r="C22" s="111">
        <v>6532.3</v>
      </c>
      <c r="D22" s="71">
        <f>C22/B22*100</f>
        <v>15.319652908067544</v>
      </c>
      <c r="L22" s="66"/>
    </row>
    <row r="23" spans="1:12" ht="15">
      <c r="A23" s="55" t="s">
        <v>12</v>
      </c>
      <c r="B23" s="70">
        <f>B24</f>
        <v>3330</v>
      </c>
      <c r="C23" s="70">
        <f>C24</f>
        <v>-2</v>
      </c>
      <c r="D23" s="71">
        <f t="shared" si="0"/>
        <v>-0.06006006006006006</v>
      </c>
      <c r="L23" s="66"/>
    </row>
    <row r="24" spans="1:12" ht="15">
      <c r="A24" s="56" t="s">
        <v>13</v>
      </c>
      <c r="B24" s="110">
        <v>3330</v>
      </c>
      <c r="C24" s="110">
        <v>-2</v>
      </c>
      <c r="D24" s="74">
        <f t="shared" si="0"/>
        <v>-0.06006006006006006</v>
      </c>
      <c r="L24" s="66"/>
    </row>
    <row r="25" spans="1:12" ht="24">
      <c r="A25" s="55" t="s">
        <v>14</v>
      </c>
      <c r="B25" s="111">
        <v>20650</v>
      </c>
      <c r="C25" s="111">
        <v>2299.4</v>
      </c>
      <c r="D25" s="71">
        <f>C25/B25*100</f>
        <v>11.135108958837773</v>
      </c>
      <c r="L25" s="66"/>
    </row>
    <row r="26" spans="1:12" ht="24">
      <c r="A26" s="55" t="s">
        <v>15</v>
      </c>
      <c r="B26" s="111">
        <v>626</v>
      </c>
      <c r="C26" s="111">
        <v>62.9</v>
      </c>
      <c r="D26" s="71">
        <f>C26/B26*100</f>
        <v>10.047923322683706</v>
      </c>
      <c r="L26" s="66"/>
    </row>
    <row r="27" spans="1:12" ht="15">
      <c r="A27" s="55" t="s">
        <v>16</v>
      </c>
      <c r="B27" s="111">
        <v>19600</v>
      </c>
      <c r="C27" s="111">
        <v>19.7</v>
      </c>
      <c r="D27" s="71">
        <f t="shared" si="0"/>
        <v>0.10051020408163265</v>
      </c>
      <c r="L27" s="66"/>
    </row>
    <row r="28" spans="1:12" ht="15">
      <c r="A28" s="55" t="s">
        <v>17</v>
      </c>
      <c r="B28" s="111">
        <v>50</v>
      </c>
      <c r="C28" s="111">
        <v>52.9</v>
      </c>
      <c r="D28" s="71">
        <f t="shared" si="0"/>
        <v>105.80000000000001</v>
      </c>
      <c r="L28" s="66"/>
    </row>
    <row r="29" spans="1:12" s="105" customFormat="1" ht="15">
      <c r="A29" s="76" t="s">
        <v>18</v>
      </c>
      <c r="B29" s="72">
        <f>B30+B37+B38+B39+B35+B36</f>
        <v>590012.9</v>
      </c>
      <c r="C29" s="72">
        <f>C30+C37+C38+C39+C35+C36</f>
        <v>91726</v>
      </c>
      <c r="D29" s="77">
        <f t="shared" si="0"/>
        <v>15.546439747334336</v>
      </c>
      <c r="G29" s="78"/>
      <c r="H29" s="78"/>
      <c r="I29" s="78"/>
      <c r="J29" s="78"/>
      <c r="K29" s="78"/>
      <c r="L29" s="78"/>
    </row>
    <row r="30" spans="1:12" ht="24">
      <c r="A30" s="79" t="s">
        <v>19</v>
      </c>
      <c r="B30" s="73">
        <f>B31+B32+B33+B34</f>
        <v>582012.9</v>
      </c>
      <c r="C30" s="73">
        <f>C31+C32+C33+C34</f>
        <v>91700.5</v>
      </c>
      <c r="D30" s="80">
        <f t="shared" si="0"/>
        <v>15.755750430961237</v>
      </c>
      <c r="L30" s="66"/>
    </row>
    <row r="31" spans="1:12" ht="12.75" customHeight="1">
      <c r="A31" s="79" t="s">
        <v>20</v>
      </c>
      <c r="B31" s="81">
        <v>185707.2</v>
      </c>
      <c r="C31" s="81">
        <v>32951.9</v>
      </c>
      <c r="D31" s="80">
        <f t="shared" si="0"/>
        <v>17.74400777137343</v>
      </c>
      <c r="L31" s="66"/>
    </row>
    <row r="32" spans="1:12" ht="24">
      <c r="A32" s="79" t="s">
        <v>45</v>
      </c>
      <c r="B32" s="81">
        <v>20114.4</v>
      </c>
      <c r="C32" s="81">
        <v>659.6</v>
      </c>
      <c r="D32" s="80">
        <f t="shared" si="0"/>
        <v>3.2792427315753887</v>
      </c>
      <c r="L32" s="66"/>
    </row>
    <row r="33" spans="1:12" ht="15">
      <c r="A33" s="56" t="s">
        <v>46</v>
      </c>
      <c r="B33" s="75">
        <v>360145.5</v>
      </c>
      <c r="C33" s="75">
        <v>55830.9</v>
      </c>
      <c r="D33" s="74">
        <f t="shared" si="0"/>
        <v>15.502317813217159</v>
      </c>
      <c r="L33" s="66"/>
    </row>
    <row r="34" spans="1:12" ht="15">
      <c r="A34" s="58" t="s">
        <v>21</v>
      </c>
      <c r="B34" s="75">
        <v>16045.8</v>
      </c>
      <c r="C34" s="75">
        <v>2258.1</v>
      </c>
      <c r="D34" s="74">
        <f>C34/B34*100</f>
        <v>14.07284149123135</v>
      </c>
      <c r="L34" s="66"/>
    </row>
    <row r="35" spans="1:12" ht="24.75">
      <c r="A35" s="58" t="s">
        <v>47</v>
      </c>
      <c r="B35" s="75"/>
      <c r="C35" s="75"/>
      <c r="D35" s="74" t="e">
        <f>C35/B35*100</f>
        <v>#DIV/0!</v>
      </c>
      <c r="L35" s="66"/>
    </row>
    <row r="36" spans="1:12" ht="24.75">
      <c r="A36" s="58" t="s">
        <v>56</v>
      </c>
      <c r="B36" s="75"/>
      <c r="C36" s="75"/>
      <c r="D36" s="74" t="e">
        <f>C36/B36*100</f>
        <v>#DIV/0!</v>
      </c>
      <c r="L36" s="66"/>
    </row>
    <row r="37" spans="1:12" ht="15">
      <c r="A37" s="56" t="s">
        <v>38</v>
      </c>
      <c r="B37" s="110">
        <v>8000</v>
      </c>
      <c r="C37" s="110">
        <v>25.5</v>
      </c>
      <c r="D37" s="112">
        <f>C37/B37*100</f>
        <v>0.31875</v>
      </c>
      <c r="L37" s="66"/>
    </row>
    <row r="38" spans="1:12" ht="48">
      <c r="A38" s="56" t="s">
        <v>48</v>
      </c>
      <c r="B38" s="110"/>
      <c r="C38" s="110"/>
      <c r="D38" s="112"/>
      <c r="L38" s="66"/>
    </row>
    <row r="39" spans="1:12" ht="24">
      <c r="A39" s="56" t="s">
        <v>39</v>
      </c>
      <c r="B39" s="110"/>
      <c r="C39" s="110"/>
      <c r="D39" s="112"/>
      <c r="L39" s="66"/>
    </row>
    <row r="40" spans="1:12" ht="15">
      <c r="A40" s="55" t="s">
        <v>22</v>
      </c>
      <c r="B40" s="70">
        <f>B7+B29</f>
        <v>830812.9</v>
      </c>
      <c r="C40" s="70">
        <f>C7+C29</f>
        <v>121002.90000000001</v>
      </c>
      <c r="D40" s="114">
        <f>C40/B40*100</f>
        <v>14.564398313988624</v>
      </c>
      <c r="L40" s="66"/>
    </row>
    <row r="41" spans="1:4" ht="15">
      <c r="A41" s="55"/>
      <c r="B41" s="70"/>
      <c r="C41" s="70"/>
      <c r="D41" s="114"/>
    </row>
    <row r="42" spans="1:12" ht="15">
      <c r="A42" s="56" t="s">
        <v>23</v>
      </c>
      <c r="B42" s="109">
        <v>85354.8</v>
      </c>
      <c r="C42" s="109">
        <v>11472.9</v>
      </c>
      <c r="D42" s="112">
        <f>C42/B42*100</f>
        <v>13.441423329443685</v>
      </c>
      <c r="L42" s="66"/>
    </row>
    <row r="43" spans="1:12" ht="24">
      <c r="A43" s="56" t="s">
        <v>24</v>
      </c>
      <c r="B43" s="109">
        <v>3367.3</v>
      </c>
      <c r="C43" s="109">
        <v>589.6</v>
      </c>
      <c r="D43" s="112">
        <f aca="true" t="shared" si="1" ref="D43:D49">C43/B43*100</f>
        <v>17.509577406230513</v>
      </c>
      <c r="L43" s="66"/>
    </row>
    <row r="44" spans="1:12" ht="15">
      <c r="A44" s="56" t="s">
        <v>25</v>
      </c>
      <c r="B44" s="109">
        <v>30807</v>
      </c>
      <c r="C44" s="109">
        <v>2343.5</v>
      </c>
      <c r="D44" s="112">
        <f t="shared" si="1"/>
        <v>7.6070373616385885</v>
      </c>
      <c r="L44" s="66"/>
    </row>
    <row r="45" spans="1:12" ht="15">
      <c r="A45" s="56" t="s">
        <v>26</v>
      </c>
      <c r="B45" s="109">
        <v>81876.9</v>
      </c>
      <c r="C45" s="109">
        <v>2208.6</v>
      </c>
      <c r="D45" s="112">
        <f t="shared" si="1"/>
        <v>2.6974641199166065</v>
      </c>
      <c r="L45" s="66"/>
    </row>
    <row r="46" spans="1:12" ht="15">
      <c r="A46" s="56" t="s">
        <v>27</v>
      </c>
      <c r="B46" s="109">
        <v>394956.4</v>
      </c>
      <c r="C46" s="109">
        <v>66263.9</v>
      </c>
      <c r="D46" s="112">
        <f t="shared" si="1"/>
        <v>16.777522784793458</v>
      </c>
      <c r="L46" s="66"/>
    </row>
    <row r="47" spans="1:12" ht="15">
      <c r="A47" s="56" t="s">
        <v>28</v>
      </c>
      <c r="B47" s="109">
        <v>119637.1</v>
      </c>
      <c r="C47" s="109">
        <v>18478.8</v>
      </c>
      <c r="D47" s="112">
        <f t="shared" si="1"/>
        <v>15.445710402542353</v>
      </c>
      <c r="L47" s="66"/>
    </row>
    <row r="48" spans="1:12" ht="15">
      <c r="A48" s="56" t="s">
        <v>29</v>
      </c>
      <c r="B48" s="109">
        <v>122431.2</v>
      </c>
      <c r="C48" s="109">
        <v>20908.4</v>
      </c>
      <c r="D48" s="112">
        <f t="shared" si="1"/>
        <v>17.077673011454596</v>
      </c>
      <c r="L48" s="66"/>
    </row>
    <row r="49" spans="1:12" ht="15">
      <c r="A49" s="56" t="s">
        <v>30</v>
      </c>
      <c r="B49" s="109">
        <v>82.2</v>
      </c>
      <c r="C49" s="113">
        <v>16.8</v>
      </c>
      <c r="D49" s="112">
        <f t="shared" si="1"/>
        <v>20.437956204379564</v>
      </c>
      <c r="E49" s="106"/>
      <c r="L49" s="66"/>
    </row>
    <row r="50" spans="1:12" ht="15">
      <c r="A50" s="58" t="s">
        <v>31</v>
      </c>
      <c r="B50" s="109">
        <v>300</v>
      </c>
      <c r="C50" s="109">
        <v>0.6</v>
      </c>
      <c r="D50" s="112">
        <f>C50/B50*100</f>
        <v>0.2</v>
      </c>
      <c r="L50" s="66"/>
    </row>
    <row r="51" spans="1:12" ht="15">
      <c r="A51" s="55" t="s">
        <v>32</v>
      </c>
      <c r="B51" s="70">
        <f>SUM(B42:B50)</f>
        <v>838812.8999999999</v>
      </c>
      <c r="C51" s="70">
        <f>SUM(C42:C50)</f>
        <v>122283.10000000002</v>
      </c>
      <c r="D51" s="114">
        <f>C51/B51*100</f>
        <v>14.578113903589232</v>
      </c>
      <c r="L51" s="66"/>
    </row>
    <row r="52" spans="1:12" ht="15">
      <c r="A52" s="55" t="s">
        <v>33</v>
      </c>
      <c r="B52" s="70">
        <f>(-1)*B55</f>
        <v>-8000</v>
      </c>
      <c r="C52" s="70">
        <f>C40-C51</f>
        <v>-1280.2000000000116</v>
      </c>
      <c r="D52" s="114"/>
      <c r="L52" s="66"/>
    </row>
    <row r="53" spans="1:4" ht="15">
      <c r="A53" s="59"/>
      <c r="B53" s="82"/>
      <c r="C53" s="104"/>
      <c r="D53" s="92"/>
    </row>
    <row r="54" spans="1:4" ht="15">
      <c r="A54" s="60"/>
      <c r="B54" s="83"/>
      <c r="C54" s="83"/>
      <c r="D54" s="92"/>
    </row>
    <row r="55" spans="1:4" ht="15">
      <c r="A55" s="61" t="s">
        <v>34</v>
      </c>
      <c r="B55" s="115">
        <f>B56+B59+B62</f>
        <v>8000</v>
      </c>
      <c r="C55" s="115">
        <f>C56+C59+C62</f>
        <v>1280.2</v>
      </c>
      <c r="D55" s="94"/>
    </row>
    <row r="56" spans="1:4" ht="15">
      <c r="A56" s="55" t="s">
        <v>35</v>
      </c>
      <c r="B56" s="116">
        <f>B58+B57</f>
        <v>8319</v>
      </c>
      <c r="C56" s="116">
        <f>C58+C57</f>
        <v>0</v>
      </c>
      <c r="D56" s="92"/>
    </row>
    <row r="57" spans="1:4" ht="24">
      <c r="A57" s="56" t="s">
        <v>52</v>
      </c>
      <c r="B57" s="117">
        <v>8319</v>
      </c>
      <c r="C57" s="117"/>
      <c r="D57" s="92"/>
    </row>
    <row r="58" spans="1:4" ht="24">
      <c r="A58" s="56" t="s">
        <v>53</v>
      </c>
      <c r="B58" s="117">
        <v>0</v>
      </c>
      <c r="C58" s="109"/>
      <c r="D58" s="92"/>
    </row>
    <row r="59" spans="1:4" ht="15">
      <c r="A59" s="55" t="s">
        <v>36</v>
      </c>
      <c r="B59" s="118">
        <f>B61+B60</f>
        <v>-319</v>
      </c>
      <c r="C59" s="118">
        <f>C61+C60</f>
        <v>-53</v>
      </c>
      <c r="D59" s="92"/>
    </row>
    <row r="60" spans="1:4" ht="24">
      <c r="A60" s="56" t="s">
        <v>54</v>
      </c>
      <c r="B60" s="119">
        <v>0</v>
      </c>
      <c r="C60" s="120"/>
      <c r="D60" s="92"/>
    </row>
    <row r="61" spans="1:4" ht="24">
      <c r="A61" s="56" t="s">
        <v>55</v>
      </c>
      <c r="B61" s="119">
        <v>-319</v>
      </c>
      <c r="C61" s="120">
        <v>-53</v>
      </c>
      <c r="D61" s="92"/>
    </row>
    <row r="62" spans="1:11" ht="15">
      <c r="A62" s="55" t="s">
        <v>37</v>
      </c>
      <c r="B62" s="119"/>
      <c r="C62" s="119">
        <v>1333.2</v>
      </c>
      <c r="D62" s="121"/>
      <c r="G62" s="62"/>
      <c r="H62" s="62"/>
      <c r="I62" s="62"/>
      <c r="J62" s="62"/>
      <c r="K62" s="62"/>
    </row>
    <row r="63" spans="1:11" ht="15">
      <c r="A63" s="89"/>
      <c r="B63" s="90"/>
      <c r="C63" s="91"/>
      <c r="D63" s="92"/>
      <c r="G63" s="62"/>
      <c r="H63" s="62"/>
      <c r="I63" s="62"/>
      <c r="J63" s="62"/>
      <c r="K63" s="62"/>
    </row>
    <row r="64" spans="1:11" ht="15" customHeight="1" hidden="1">
      <c r="A64" s="93"/>
      <c r="B64" s="94"/>
      <c r="C64" s="92"/>
      <c r="D64" s="92"/>
      <c r="G64" s="62"/>
      <c r="H64" s="62"/>
      <c r="I64" s="62"/>
      <c r="J64" s="62"/>
      <c r="K64" s="62"/>
    </row>
    <row r="65" spans="1:11" ht="15">
      <c r="A65" s="93"/>
      <c r="B65" s="94"/>
      <c r="C65" s="92"/>
      <c r="D65" s="92"/>
      <c r="G65" s="62"/>
      <c r="H65" s="62"/>
      <c r="I65" s="62"/>
      <c r="J65" s="62"/>
      <c r="K65" s="62"/>
    </row>
    <row r="66" spans="1:11" ht="15">
      <c r="A66" s="95"/>
      <c r="B66" s="96"/>
      <c r="C66" s="96"/>
      <c r="D66" s="97"/>
      <c r="G66" s="62"/>
      <c r="H66" s="62"/>
      <c r="I66" s="62"/>
      <c r="J66" s="62"/>
      <c r="K66" s="62"/>
    </row>
    <row r="67" spans="1:11" ht="15">
      <c r="A67" s="98"/>
      <c r="B67" s="99"/>
      <c r="C67" s="99"/>
      <c r="D67" s="87"/>
      <c r="G67" s="62"/>
      <c r="H67" s="62"/>
      <c r="I67" s="62"/>
      <c r="J67" s="62"/>
      <c r="K67" s="62"/>
    </row>
    <row r="68" spans="1:11" ht="15" customHeight="1" hidden="1">
      <c r="A68" s="98"/>
      <c r="B68" s="99"/>
      <c r="C68" s="132"/>
      <c r="D68" s="132"/>
      <c r="G68" s="62"/>
      <c r="H68" s="62"/>
      <c r="I68" s="62"/>
      <c r="J68" s="62"/>
      <c r="K68" s="62"/>
    </row>
    <row r="69" spans="1:11" ht="15">
      <c r="A69" s="100"/>
      <c r="B69" s="101"/>
      <c r="C69" s="133"/>
      <c r="D69" s="133"/>
      <c r="G69" s="62"/>
      <c r="H69" s="62"/>
      <c r="I69" s="62"/>
      <c r="J69" s="62"/>
      <c r="K69" s="62"/>
    </row>
    <row r="70" spans="1:11" ht="15">
      <c r="A70" s="98"/>
      <c r="B70" s="102"/>
      <c r="C70" s="102"/>
      <c r="D70" s="103"/>
      <c r="G70" s="62"/>
      <c r="H70" s="62"/>
      <c r="I70" s="62"/>
      <c r="J70" s="62"/>
      <c r="K70" s="62"/>
    </row>
    <row r="71" spans="1:11" ht="15">
      <c r="A71" s="98"/>
      <c r="B71" s="102"/>
      <c r="C71" s="102"/>
      <c r="D71" s="103"/>
      <c r="G71" s="62"/>
      <c r="H71" s="62"/>
      <c r="I71" s="62"/>
      <c r="J71" s="62"/>
      <c r="K71" s="62"/>
    </row>
    <row r="72" spans="7:11" ht="15">
      <c r="G72" s="62"/>
      <c r="H72" s="62"/>
      <c r="I72" s="62"/>
      <c r="J72" s="62"/>
      <c r="K72" s="62"/>
    </row>
    <row r="73" spans="7:11" ht="15">
      <c r="G73" s="62"/>
      <c r="H73" s="62"/>
      <c r="I73" s="62"/>
      <c r="J73" s="62"/>
      <c r="K73" s="62"/>
    </row>
    <row r="74" spans="7:11" ht="15">
      <c r="G74" s="62"/>
      <c r="H74" s="62"/>
      <c r="I74" s="62"/>
      <c r="J74" s="62"/>
      <c r="K74" s="62"/>
    </row>
    <row r="75" spans="7:11" ht="15">
      <c r="G75" s="62"/>
      <c r="H75" s="62"/>
      <c r="I75" s="62"/>
      <c r="J75" s="62"/>
      <c r="K75" s="62"/>
    </row>
    <row r="76" spans="7:11" ht="15">
      <c r="G76" s="62"/>
      <c r="H76" s="62"/>
      <c r="I76" s="62"/>
      <c r="J76" s="62"/>
      <c r="K76" s="62"/>
    </row>
    <row r="77" spans="7:11" ht="15">
      <c r="G77" s="62"/>
      <c r="H77" s="62"/>
      <c r="I77" s="62"/>
      <c r="J77" s="62"/>
      <c r="K77" s="62"/>
    </row>
    <row r="78" spans="7:11" ht="15">
      <c r="G78" s="62"/>
      <c r="H78" s="62"/>
      <c r="I78" s="62"/>
      <c r="J78" s="62"/>
      <c r="K78" s="62"/>
    </row>
    <row r="79" spans="7:11" ht="15">
      <c r="G79" s="62"/>
      <c r="H79" s="62"/>
      <c r="I79" s="62"/>
      <c r="J79" s="62"/>
      <c r="K79" s="62"/>
    </row>
    <row r="80" spans="7:11" ht="15">
      <c r="G80" s="62"/>
      <c r="H80" s="62"/>
      <c r="I80" s="62"/>
      <c r="J80" s="62"/>
      <c r="K80" s="62"/>
    </row>
    <row r="81" spans="7:11" ht="15">
      <c r="G81" s="62"/>
      <c r="H81" s="62"/>
      <c r="I81" s="62"/>
      <c r="J81" s="62"/>
      <c r="K81" s="62"/>
    </row>
    <row r="82" spans="7:11" ht="15">
      <c r="G82" s="62"/>
      <c r="H82" s="62"/>
      <c r="I82" s="62"/>
      <c r="J82" s="62"/>
      <c r="K82" s="62"/>
    </row>
    <row r="83" spans="7:11" ht="15">
      <c r="G83" s="62"/>
      <c r="H83" s="62"/>
      <c r="I83" s="62"/>
      <c r="J83" s="62"/>
      <c r="K83" s="62"/>
    </row>
    <row r="84" spans="1:11" ht="15">
      <c r="A84" s="62"/>
      <c r="B84" s="62"/>
      <c r="C84" s="62"/>
      <c r="D84" s="62"/>
      <c r="G84" s="62"/>
      <c r="H84" s="62"/>
      <c r="I84" s="62"/>
      <c r="J84" s="62"/>
      <c r="K84" s="62"/>
    </row>
    <row r="85" spans="1:11" ht="15">
      <c r="A85" s="62"/>
      <c r="B85" s="62"/>
      <c r="C85" s="62"/>
      <c r="D85" s="62"/>
      <c r="G85" s="62"/>
      <c r="H85" s="62"/>
      <c r="I85" s="62"/>
      <c r="J85" s="62"/>
      <c r="K85" s="62"/>
    </row>
    <row r="86" spans="1:11" ht="15">
      <c r="A86" s="62"/>
      <c r="B86" s="62"/>
      <c r="C86" s="62"/>
      <c r="D86" s="62"/>
      <c r="G86" s="62"/>
      <c r="H86" s="62"/>
      <c r="I86" s="62"/>
      <c r="J86" s="62"/>
      <c r="K86" s="62"/>
    </row>
    <row r="87" spans="1:11" ht="15">
      <c r="A87" s="62"/>
      <c r="B87" s="62"/>
      <c r="C87" s="62"/>
      <c r="D87" s="62"/>
      <c r="G87" s="62"/>
      <c r="H87" s="62"/>
      <c r="I87" s="62"/>
      <c r="J87" s="62"/>
      <c r="K87" s="62"/>
    </row>
    <row r="88" spans="1:11" ht="15">
      <c r="A88" s="62"/>
      <c r="B88" s="62"/>
      <c r="C88" s="62"/>
      <c r="D88" s="62"/>
      <c r="G88" s="62"/>
      <c r="H88" s="62"/>
      <c r="I88" s="62"/>
      <c r="J88" s="62"/>
      <c r="K88" s="62"/>
    </row>
    <row r="89" spans="1:11" ht="15">
      <c r="A89" s="62"/>
      <c r="B89" s="62"/>
      <c r="C89" s="62"/>
      <c r="D89" s="62"/>
      <c r="G89" s="62"/>
      <c r="H89" s="62"/>
      <c r="I89" s="62"/>
      <c r="J89" s="62"/>
      <c r="K89" s="62"/>
    </row>
    <row r="90" spans="1:11" ht="15">
      <c r="A90" s="62"/>
      <c r="B90" s="62"/>
      <c r="C90" s="62"/>
      <c r="D90" s="62"/>
      <c r="G90" s="62"/>
      <c r="H90" s="62"/>
      <c r="I90" s="62"/>
      <c r="J90" s="62"/>
      <c r="K90" s="62"/>
    </row>
    <row r="91" spans="1:11" ht="15">
      <c r="A91" s="62"/>
      <c r="B91" s="62"/>
      <c r="C91" s="62"/>
      <c r="D91" s="62"/>
      <c r="G91" s="62"/>
      <c r="H91" s="62"/>
      <c r="I91" s="62"/>
      <c r="J91" s="62"/>
      <c r="K91" s="62"/>
    </row>
    <row r="92" spans="1:11" ht="15">
      <c r="A92" s="62"/>
      <c r="B92" s="62"/>
      <c r="C92" s="62"/>
      <c r="D92" s="62"/>
      <c r="G92" s="62"/>
      <c r="H92" s="62"/>
      <c r="I92" s="62"/>
      <c r="J92" s="62"/>
      <c r="K92" s="62"/>
    </row>
    <row r="93" spans="1:11" ht="15">
      <c r="A93" s="62"/>
      <c r="B93" s="62"/>
      <c r="C93" s="62"/>
      <c r="D93" s="62"/>
      <c r="G93" s="62"/>
      <c r="H93" s="62"/>
      <c r="I93" s="62"/>
      <c r="J93" s="62"/>
      <c r="K93" s="62"/>
    </row>
    <row r="94" spans="1:11" ht="15">
      <c r="A94" s="62"/>
      <c r="B94" s="62"/>
      <c r="C94" s="62"/>
      <c r="D94" s="62"/>
      <c r="G94" s="62"/>
      <c r="H94" s="62"/>
      <c r="I94" s="62"/>
      <c r="J94" s="62"/>
      <c r="K94" s="62"/>
    </row>
    <row r="95" spans="1:11" ht="15">
      <c r="A95" s="62"/>
      <c r="B95" s="62"/>
      <c r="C95" s="62"/>
      <c r="D95" s="62"/>
      <c r="G95" s="62"/>
      <c r="H95" s="62"/>
      <c r="I95" s="62"/>
      <c r="J95" s="62"/>
      <c r="K95" s="62"/>
    </row>
    <row r="96" spans="1:11" ht="15">
      <c r="A96" s="62"/>
      <c r="B96" s="62"/>
      <c r="C96" s="62"/>
      <c r="D96" s="62"/>
      <c r="G96" s="62"/>
      <c r="H96" s="62"/>
      <c r="I96" s="62"/>
      <c r="J96" s="62"/>
      <c r="K96" s="62"/>
    </row>
    <row r="97" spans="1:11" ht="15">
      <c r="A97" s="62"/>
      <c r="B97" s="62"/>
      <c r="C97" s="62"/>
      <c r="D97" s="62"/>
      <c r="G97" s="62"/>
      <c r="H97" s="62"/>
      <c r="I97" s="62"/>
      <c r="J97" s="62"/>
      <c r="K97" s="62"/>
    </row>
    <row r="98" spans="1:11" ht="15">
      <c r="A98" s="62"/>
      <c r="B98" s="62"/>
      <c r="C98" s="62"/>
      <c r="D98" s="62"/>
      <c r="G98" s="62"/>
      <c r="H98" s="62"/>
      <c r="I98" s="62"/>
      <c r="J98" s="62"/>
      <c r="K98" s="62"/>
    </row>
    <row r="99" spans="1:11" ht="15">
      <c r="A99" s="62"/>
      <c r="B99" s="62"/>
      <c r="C99" s="62"/>
      <c r="D99" s="62"/>
      <c r="G99" s="62"/>
      <c r="H99" s="62"/>
      <c r="I99" s="62"/>
      <c r="J99" s="62"/>
      <c r="K99" s="62"/>
    </row>
    <row r="100" spans="1:11" ht="15">
      <c r="A100" s="62"/>
      <c r="B100" s="62"/>
      <c r="C100" s="62"/>
      <c r="D100" s="62"/>
      <c r="G100" s="62"/>
      <c r="H100" s="62"/>
      <c r="I100" s="62"/>
      <c r="J100" s="62"/>
      <c r="K100" s="62"/>
    </row>
    <row r="101" spans="1:11" ht="15">
      <c r="A101" s="62"/>
      <c r="B101" s="62"/>
      <c r="C101" s="62"/>
      <c r="D101" s="62"/>
      <c r="G101" s="62"/>
      <c r="H101" s="62"/>
      <c r="I101" s="62"/>
      <c r="J101" s="62"/>
      <c r="K101" s="62"/>
    </row>
    <row r="102" spans="1:11" ht="15">
      <c r="A102" s="62"/>
      <c r="B102" s="62"/>
      <c r="C102" s="62"/>
      <c r="D102" s="62"/>
      <c r="G102" s="62"/>
      <c r="H102" s="62"/>
      <c r="I102" s="62"/>
      <c r="J102" s="62"/>
      <c r="K102" s="62"/>
    </row>
    <row r="103" spans="1:11" ht="15">
      <c r="A103" s="62"/>
      <c r="B103" s="62"/>
      <c r="C103" s="62"/>
      <c r="D103" s="62"/>
      <c r="G103" s="62"/>
      <c r="H103" s="62"/>
      <c r="I103" s="62"/>
      <c r="J103" s="62"/>
      <c r="K103" s="62"/>
    </row>
    <row r="104" spans="1:11" ht="15">
      <c r="A104" s="62"/>
      <c r="B104" s="62"/>
      <c r="C104" s="62"/>
      <c r="D104" s="62"/>
      <c r="G104" s="62"/>
      <c r="H104" s="62"/>
      <c r="I104" s="62"/>
      <c r="J104" s="62"/>
      <c r="K104" s="62"/>
    </row>
    <row r="105" spans="1:11" ht="15">
      <c r="A105" s="62"/>
      <c r="B105" s="62"/>
      <c r="C105" s="62"/>
      <c r="D105" s="62"/>
      <c r="G105" s="62"/>
      <c r="H105" s="62"/>
      <c r="I105" s="62"/>
      <c r="J105" s="62"/>
      <c r="K105" s="62"/>
    </row>
    <row r="106" spans="1:11" ht="15">
      <c r="A106" s="62"/>
      <c r="B106" s="62"/>
      <c r="C106" s="62"/>
      <c r="D106" s="62"/>
      <c r="G106" s="62"/>
      <c r="H106" s="62"/>
      <c r="I106" s="62"/>
      <c r="J106" s="62"/>
      <c r="K106" s="62"/>
    </row>
    <row r="107" spans="1:11" ht="15">
      <c r="A107" s="62"/>
      <c r="B107" s="62"/>
      <c r="C107" s="62"/>
      <c r="D107" s="62"/>
      <c r="G107" s="62"/>
      <c r="H107" s="62"/>
      <c r="I107" s="62"/>
      <c r="J107" s="62"/>
      <c r="K107" s="62"/>
    </row>
    <row r="108" spans="1:11" ht="15">
      <c r="A108" s="62"/>
      <c r="B108" s="62"/>
      <c r="C108" s="62"/>
      <c r="D108" s="62"/>
      <c r="G108" s="62"/>
      <c r="H108" s="62"/>
      <c r="I108" s="62"/>
      <c r="J108" s="62"/>
      <c r="K108" s="62"/>
    </row>
    <row r="109" spans="1:11" ht="15">
      <c r="A109" s="62"/>
      <c r="B109" s="62"/>
      <c r="C109" s="62"/>
      <c r="D109" s="62"/>
      <c r="G109" s="62"/>
      <c r="H109" s="62"/>
      <c r="I109" s="62"/>
      <c r="J109" s="62"/>
      <c r="K109" s="62"/>
    </row>
    <row r="110" spans="1:11" ht="15">
      <c r="A110" s="62"/>
      <c r="B110" s="62"/>
      <c r="C110" s="62"/>
      <c r="D110" s="62"/>
      <c r="G110" s="62"/>
      <c r="H110" s="62"/>
      <c r="I110" s="62"/>
      <c r="J110" s="62"/>
      <c r="K110" s="62"/>
    </row>
    <row r="111" spans="1:11" ht="15">
      <c r="A111" s="62"/>
      <c r="B111" s="62"/>
      <c r="C111" s="62"/>
      <c r="D111" s="62"/>
      <c r="G111" s="62"/>
      <c r="H111" s="62"/>
      <c r="I111" s="62"/>
      <c r="J111" s="62"/>
      <c r="K111" s="62"/>
    </row>
    <row r="112" spans="1:11" ht="15">
      <c r="A112" s="62"/>
      <c r="B112" s="62"/>
      <c r="C112" s="62"/>
      <c r="D112" s="62"/>
      <c r="G112" s="62"/>
      <c r="H112" s="62"/>
      <c r="I112" s="62"/>
      <c r="J112" s="62"/>
      <c r="K112" s="62"/>
    </row>
    <row r="113" spans="1:11" ht="15">
      <c r="A113" s="62"/>
      <c r="B113" s="62"/>
      <c r="C113" s="62"/>
      <c r="D113" s="62"/>
      <c r="G113" s="62"/>
      <c r="H113" s="62"/>
      <c r="I113" s="62"/>
      <c r="J113" s="62"/>
      <c r="K113" s="62"/>
    </row>
    <row r="114" spans="1:11" ht="15">
      <c r="A114" s="62"/>
      <c r="B114" s="62"/>
      <c r="C114" s="62"/>
      <c r="D114" s="62"/>
      <c r="G114" s="62"/>
      <c r="H114" s="62"/>
      <c r="I114" s="62"/>
      <c r="J114" s="62"/>
      <c r="K114" s="62"/>
    </row>
    <row r="115" spans="1:11" ht="15">
      <c r="A115" s="62"/>
      <c r="B115" s="62"/>
      <c r="C115" s="62"/>
      <c r="D115" s="62"/>
      <c r="G115" s="62"/>
      <c r="H115" s="62"/>
      <c r="I115" s="62"/>
      <c r="J115" s="62"/>
      <c r="K115" s="62"/>
    </row>
    <row r="116" spans="1:11" ht="15">
      <c r="A116" s="62"/>
      <c r="B116" s="62"/>
      <c r="C116" s="62"/>
      <c r="D116" s="62"/>
      <c r="G116" s="62"/>
      <c r="H116" s="62"/>
      <c r="I116" s="62"/>
      <c r="J116" s="62"/>
      <c r="K116" s="62"/>
    </row>
    <row r="117" spans="1:11" ht="15">
      <c r="A117" s="62"/>
      <c r="B117" s="62"/>
      <c r="C117" s="62"/>
      <c r="D117" s="62"/>
      <c r="G117" s="62"/>
      <c r="H117" s="62"/>
      <c r="I117" s="62"/>
      <c r="J117" s="62"/>
      <c r="K117" s="62"/>
    </row>
    <row r="118" spans="1:11" ht="15">
      <c r="A118" s="62"/>
      <c r="B118" s="62"/>
      <c r="C118" s="62"/>
      <c r="D118" s="62"/>
      <c r="G118" s="62"/>
      <c r="H118" s="62"/>
      <c r="I118" s="62"/>
      <c r="J118" s="62"/>
      <c r="K118" s="62"/>
    </row>
    <row r="119" spans="1:11" ht="15">
      <c r="A119" s="62"/>
      <c r="B119" s="62"/>
      <c r="C119" s="62"/>
      <c r="D119" s="62"/>
      <c r="G119" s="62"/>
      <c r="H119" s="62"/>
      <c r="I119" s="62"/>
      <c r="J119" s="62"/>
      <c r="K119" s="62"/>
    </row>
    <row r="120" spans="1:11" ht="15">
      <c r="A120" s="62"/>
      <c r="B120" s="62"/>
      <c r="C120" s="62"/>
      <c r="D120" s="62"/>
      <c r="G120" s="62"/>
      <c r="H120" s="62"/>
      <c r="I120" s="62"/>
      <c r="J120" s="62"/>
      <c r="K120" s="62"/>
    </row>
    <row r="121" spans="1:11" ht="15">
      <c r="A121" s="62"/>
      <c r="B121" s="62"/>
      <c r="C121" s="62"/>
      <c r="D121" s="62"/>
      <c r="G121" s="62"/>
      <c r="H121" s="62"/>
      <c r="I121" s="62"/>
      <c r="J121" s="62"/>
      <c r="K121" s="62"/>
    </row>
    <row r="122" spans="1:11" ht="15">
      <c r="A122" s="62"/>
      <c r="B122" s="62"/>
      <c r="C122" s="62"/>
      <c r="D122" s="62"/>
      <c r="G122" s="62"/>
      <c r="H122" s="62"/>
      <c r="I122" s="62"/>
      <c r="J122" s="62"/>
      <c r="K122" s="62"/>
    </row>
    <row r="123" spans="1:11" ht="15">
      <c r="A123" s="62"/>
      <c r="B123" s="62"/>
      <c r="C123" s="62"/>
      <c r="D123" s="62"/>
      <c r="G123" s="62"/>
      <c r="H123" s="62"/>
      <c r="I123" s="62"/>
      <c r="J123" s="62"/>
      <c r="K123" s="62"/>
    </row>
    <row r="124" spans="1:11" ht="15">
      <c r="A124" s="62"/>
      <c r="B124" s="62"/>
      <c r="C124" s="62"/>
      <c r="D124" s="62"/>
      <c r="G124" s="62"/>
      <c r="H124" s="62"/>
      <c r="I124" s="62"/>
      <c r="J124" s="62"/>
      <c r="K124" s="62"/>
    </row>
    <row r="125" spans="1:11" ht="15">
      <c r="A125" s="62"/>
      <c r="B125" s="62"/>
      <c r="C125" s="62"/>
      <c r="D125" s="62"/>
      <c r="G125" s="62"/>
      <c r="H125" s="62"/>
      <c r="I125" s="62"/>
      <c r="J125" s="62"/>
      <c r="K125" s="62"/>
    </row>
    <row r="126" spans="1:11" ht="15">
      <c r="A126" s="62"/>
      <c r="B126" s="62"/>
      <c r="C126" s="62"/>
      <c r="D126" s="62"/>
      <c r="G126" s="62"/>
      <c r="H126" s="62"/>
      <c r="I126" s="62"/>
      <c r="J126" s="62"/>
      <c r="K126" s="62"/>
    </row>
    <row r="127" spans="1:11" ht="15">
      <c r="A127" s="62"/>
      <c r="B127" s="62"/>
      <c r="C127" s="62"/>
      <c r="D127" s="62"/>
      <c r="G127" s="62"/>
      <c r="H127" s="62"/>
      <c r="I127" s="62"/>
      <c r="J127" s="62"/>
      <c r="K127" s="62"/>
    </row>
    <row r="128" spans="1:11" ht="15">
      <c r="A128" s="62"/>
      <c r="B128" s="62"/>
      <c r="C128" s="62"/>
      <c r="D128" s="62"/>
      <c r="G128" s="62"/>
      <c r="H128" s="62"/>
      <c r="I128" s="62"/>
      <c r="J128" s="62"/>
      <c r="K128" s="62"/>
    </row>
    <row r="129" spans="1:11" ht="15">
      <c r="A129" s="62"/>
      <c r="B129" s="62"/>
      <c r="C129" s="62"/>
      <c r="D129" s="62"/>
      <c r="G129" s="62"/>
      <c r="H129" s="62"/>
      <c r="I129" s="62"/>
      <c r="J129" s="62"/>
      <c r="K129" s="62"/>
    </row>
    <row r="130" spans="1:11" ht="15">
      <c r="A130" s="62"/>
      <c r="B130" s="62"/>
      <c r="C130" s="62"/>
      <c r="D130" s="62"/>
      <c r="G130" s="62"/>
      <c r="H130" s="62"/>
      <c r="I130" s="62"/>
      <c r="J130" s="62"/>
      <c r="K130" s="62"/>
    </row>
    <row r="131" spans="1:11" ht="15">
      <c r="A131" s="62"/>
      <c r="B131" s="62"/>
      <c r="C131" s="62"/>
      <c r="D131" s="62"/>
      <c r="G131" s="62"/>
      <c r="H131" s="62"/>
      <c r="I131" s="62"/>
      <c r="J131" s="62"/>
      <c r="K131" s="62"/>
    </row>
    <row r="132" spans="1:11" ht="15">
      <c r="A132" s="62"/>
      <c r="B132" s="62"/>
      <c r="C132" s="62"/>
      <c r="D132" s="62"/>
      <c r="G132" s="62"/>
      <c r="H132" s="62"/>
      <c r="I132" s="62"/>
      <c r="J132" s="62"/>
      <c r="K132" s="62"/>
    </row>
    <row r="133" spans="1:11" ht="15">
      <c r="A133" s="62"/>
      <c r="B133" s="62"/>
      <c r="C133" s="62"/>
      <c r="D133" s="62"/>
      <c r="G133" s="62"/>
      <c r="H133" s="62"/>
      <c r="I133" s="62"/>
      <c r="J133" s="62"/>
      <c r="K133" s="62"/>
    </row>
    <row r="134" spans="1:11" ht="15">
      <c r="A134" s="62"/>
      <c r="B134" s="62"/>
      <c r="C134" s="62"/>
      <c r="D134" s="62"/>
      <c r="G134" s="62"/>
      <c r="H134" s="62"/>
      <c r="I134" s="62"/>
      <c r="J134" s="62"/>
      <c r="K134" s="62"/>
    </row>
    <row r="135" spans="1:11" ht="15">
      <c r="A135" s="62"/>
      <c r="B135" s="62"/>
      <c r="C135" s="62"/>
      <c r="D135" s="62"/>
      <c r="G135" s="62"/>
      <c r="H135" s="62"/>
      <c r="I135" s="62"/>
      <c r="J135" s="62"/>
      <c r="K135" s="62"/>
    </row>
    <row r="136" spans="1:11" ht="15">
      <c r="A136" s="62"/>
      <c r="B136" s="62"/>
      <c r="C136" s="62"/>
      <c r="D136" s="62"/>
      <c r="G136" s="62"/>
      <c r="H136" s="62"/>
      <c r="I136" s="62"/>
      <c r="J136" s="62"/>
      <c r="K136" s="62"/>
    </row>
    <row r="137" spans="1:11" ht="15">
      <c r="A137" s="62"/>
      <c r="B137" s="62"/>
      <c r="C137" s="62"/>
      <c r="D137" s="62"/>
      <c r="G137" s="62"/>
      <c r="H137" s="62"/>
      <c r="I137" s="62"/>
      <c r="J137" s="62"/>
      <c r="K137" s="62"/>
    </row>
    <row r="138" spans="1:11" ht="15">
      <c r="A138" s="62"/>
      <c r="B138" s="62"/>
      <c r="C138" s="62"/>
      <c r="D138" s="62"/>
      <c r="G138" s="62"/>
      <c r="H138" s="62"/>
      <c r="I138" s="62"/>
      <c r="J138" s="62"/>
      <c r="K138" s="62"/>
    </row>
    <row r="139" spans="1:11" ht="15">
      <c r="A139" s="62"/>
      <c r="B139" s="62"/>
      <c r="C139" s="62"/>
      <c r="D139" s="62"/>
      <c r="G139" s="62"/>
      <c r="H139" s="62"/>
      <c r="I139" s="62"/>
      <c r="J139" s="62"/>
      <c r="K139" s="62"/>
    </row>
    <row r="140" spans="1:11" ht="15">
      <c r="A140" s="62"/>
      <c r="B140" s="62"/>
      <c r="C140" s="62"/>
      <c r="D140" s="62"/>
      <c r="G140" s="62"/>
      <c r="H140" s="62"/>
      <c r="I140" s="62"/>
      <c r="J140" s="62"/>
      <c r="K140" s="62"/>
    </row>
    <row r="141" spans="1:11" ht="15">
      <c r="A141" s="62"/>
      <c r="B141" s="62"/>
      <c r="C141" s="62"/>
      <c r="D141" s="62"/>
      <c r="G141" s="62"/>
      <c r="H141" s="62"/>
      <c r="I141" s="62"/>
      <c r="J141" s="62"/>
      <c r="K141" s="62"/>
    </row>
    <row r="142" spans="1:11" ht="15">
      <c r="A142" s="62"/>
      <c r="B142" s="62"/>
      <c r="C142" s="62"/>
      <c r="D142" s="62"/>
      <c r="G142" s="62"/>
      <c r="H142" s="62"/>
      <c r="I142" s="62"/>
      <c r="J142" s="62"/>
      <c r="K142" s="62"/>
    </row>
    <row r="143" spans="1:11" ht="15">
      <c r="A143" s="62"/>
      <c r="B143" s="62"/>
      <c r="C143" s="62"/>
      <c r="D143" s="62"/>
      <c r="G143" s="62"/>
      <c r="H143" s="62"/>
      <c r="I143" s="62"/>
      <c r="J143" s="62"/>
      <c r="K143" s="62"/>
    </row>
    <row r="144" spans="1:11" ht="15">
      <c r="A144" s="62"/>
      <c r="B144" s="62"/>
      <c r="C144" s="62"/>
      <c r="D144" s="62"/>
      <c r="G144" s="62"/>
      <c r="H144" s="62"/>
      <c r="I144" s="62"/>
      <c r="J144" s="62"/>
      <c r="K144" s="62"/>
    </row>
    <row r="145" spans="1:11" ht="15">
      <c r="A145" s="62"/>
      <c r="B145" s="62"/>
      <c r="C145" s="62"/>
      <c r="D145" s="62"/>
      <c r="G145" s="62"/>
      <c r="H145" s="62"/>
      <c r="I145" s="62"/>
      <c r="J145" s="62"/>
      <c r="K145" s="62"/>
    </row>
  </sheetData>
  <sheetProtection/>
  <mergeCells count="5">
    <mergeCell ref="C68:D68"/>
    <mergeCell ref="C69:D69"/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Барбашина Оксана Николаевна</dc:creator>
  <cp:keywords/>
  <dc:description/>
  <cp:lastModifiedBy>Anait</cp:lastModifiedBy>
  <cp:lastPrinted>2021-11-12T02:01:11Z</cp:lastPrinted>
  <dcterms:created xsi:type="dcterms:W3CDTF">2016-04-20T02:06:56Z</dcterms:created>
  <dcterms:modified xsi:type="dcterms:W3CDTF">2021-11-03T07:59:39Z</dcterms:modified>
  <cp:category/>
  <cp:version/>
  <cp:contentType/>
  <cp:contentStatus/>
</cp:coreProperties>
</file>